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xg015\Desktop\"/>
    </mc:Choice>
  </mc:AlternateContent>
  <bookViews>
    <workbookView xWindow="0" yWindow="0" windowWidth="7812" windowHeight="7908" activeTab="1"/>
  </bookViews>
  <sheets>
    <sheet name="SERVICES scheme" sheetId="7" r:id="rId1"/>
    <sheet name="Price Table &amp; Calculator" sheetId="9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9" l="1"/>
  <c r="N19" i="9"/>
  <c r="N20" i="9"/>
  <c r="J38" i="9" l="1"/>
  <c r="J37" i="9"/>
  <c r="J35" i="9"/>
  <c r="J32" i="9"/>
  <c r="J31" i="9"/>
  <c r="J28" i="9"/>
  <c r="J27" i="9"/>
  <c r="J26" i="9"/>
  <c r="J23" i="9"/>
  <c r="J22" i="9"/>
  <c r="J19" i="9"/>
  <c r="J18" i="9"/>
  <c r="J17" i="9"/>
  <c r="J15" i="9"/>
  <c r="J14" i="9"/>
  <c r="J9" i="9"/>
  <c r="J10" i="9"/>
  <c r="J8" i="9"/>
  <c r="J5" i="9"/>
  <c r="J4" i="9"/>
  <c r="K19" i="9"/>
  <c r="I20" i="9" l="1"/>
  <c r="J20" i="9" s="1"/>
  <c r="K38" i="9"/>
  <c r="N38" i="9" s="1"/>
  <c r="K37" i="9"/>
  <c r="K35" i="9"/>
  <c r="N35" i="9" s="1"/>
  <c r="K32" i="9"/>
  <c r="N32" i="9" s="1"/>
  <c r="K31" i="9"/>
  <c r="N31" i="9" s="1"/>
  <c r="K28" i="9"/>
  <c r="N28" i="9" s="1"/>
  <c r="K27" i="9"/>
  <c r="N27" i="9" s="1"/>
  <c r="K26" i="9"/>
  <c r="N26" i="9" s="1"/>
  <c r="K23" i="9"/>
  <c r="N23" i="9" s="1"/>
  <c r="K22" i="9"/>
  <c r="N22" i="9" s="1"/>
  <c r="K18" i="9"/>
  <c r="N18" i="9" s="1"/>
  <c r="K17" i="9"/>
  <c r="N17" i="9" s="1"/>
  <c r="K15" i="9"/>
  <c r="N15" i="9" s="1"/>
  <c r="K14" i="9"/>
  <c r="N14" i="9" s="1"/>
  <c r="K10" i="9"/>
  <c r="N10" i="9" s="1"/>
  <c r="K9" i="9"/>
  <c r="N9" i="9" s="1"/>
  <c r="K8" i="9"/>
  <c r="N8" i="9" s="1"/>
  <c r="K6" i="9"/>
  <c r="N6" i="9" s="1"/>
  <c r="J6" i="9"/>
  <c r="K5" i="9"/>
  <c r="N5" i="9" s="1"/>
  <c r="K4" i="9"/>
  <c r="N4" i="9" s="1"/>
  <c r="K20" i="9" l="1"/>
  <c r="K39" i="9"/>
  <c r="N37" i="9"/>
</calcChain>
</file>

<file path=xl/sharedStrings.xml><?xml version="1.0" encoding="utf-8"?>
<sst xmlns="http://schemas.openxmlformats.org/spreadsheetml/2006/main" count="138" uniqueCount="113">
  <si>
    <t>Finalized in EquipMe Equipments</t>
  </si>
  <si>
    <t>Embedding-TEM</t>
  </si>
  <si>
    <t>tissue</t>
  </si>
  <si>
    <t>cell pellet</t>
  </si>
  <si>
    <t>Cell monol</t>
  </si>
  <si>
    <t>Embedding-FIB-SEM</t>
  </si>
  <si>
    <t>Mounting-TEM</t>
  </si>
  <si>
    <t>dummy block</t>
  </si>
  <si>
    <t>mounting FIB-SEM</t>
  </si>
  <si>
    <t>SEM stub</t>
  </si>
  <si>
    <t>Sectioning</t>
  </si>
  <si>
    <t>Thin Section/FIB-SEM QC1</t>
  </si>
  <si>
    <t>Thick section</t>
  </si>
  <si>
    <t>ASV prepping</t>
  </si>
  <si>
    <t>Leveling/QC2</t>
  </si>
  <si>
    <t>SERVICE NAME</t>
  </si>
  <si>
    <t>SAMPLE TYPE</t>
  </si>
  <si>
    <t>Unit</t>
  </si>
  <si>
    <t>Outcome</t>
  </si>
  <si>
    <t>Min units charged</t>
  </si>
  <si>
    <t xml:space="preserve">N sub-mitted or requested units </t>
  </si>
  <si>
    <t>Unit Price</t>
  </si>
  <si>
    <t>Minimum charge</t>
  </si>
  <si>
    <t>Charge $</t>
  </si>
  <si>
    <t>EMBEDDING (primary fixation NOT included)</t>
  </si>
  <si>
    <t xml:space="preserve">EXTERNAL </t>
  </si>
  <si>
    <r>
      <t>EMBEDDING_</t>
    </r>
    <r>
      <rPr>
        <b/>
        <i/>
        <sz val="12"/>
        <rFont val="Arial"/>
        <family val="2"/>
      </rPr>
      <t>TEM</t>
    </r>
  </si>
  <si>
    <t>TEM EMBEDDING-tissue</t>
  </si>
  <si>
    <t>Tissue (t)</t>
  </si>
  <si>
    <t>1 sample (1-5 pieces)</t>
  </si>
  <si>
    <t>1-5 blocks</t>
  </si>
  <si>
    <t>TEM EMBEDDING-cell pellet</t>
  </si>
  <si>
    <t>Cultured cells pellet (cp)</t>
  </si>
  <si>
    <t>1 sample (1-4 pieces)</t>
  </si>
  <si>
    <t>1-4 blocks</t>
  </si>
  <si>
    <t>TEM EMBEDDING-cell monolayer</t>
  </si>
  <si>
    <r>
      <t>Cells monolayer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(cm</t>
    </r>
    <r>
      <rPr>
        <sz val="11"/>
        <color theme="1"/>
        <rFont val="Calibri"/>
        <family val="2"/>
        <scheme val="minor"/>
      </rPr>
      <t>, on Thermanox coverslips)</t>
    </r>
  </si>
  <si>
    <t>1 coverslip</t>
  </si>
  <si>
    <t>1 wafer block</t>
  </si>
  <si>
    <r>
      <t>EMBEDDING_</t>
    </r>
    <r>
      <rPr>
        <b/>
        <i/>
        <sz val="12"/>
        <color rgb="FF0000FF"/>
        <rFont val="Arial"/>
        <family val="2"/>
      </rPr>
      <t>FIB-SEM</t>
    </r>
  </si>
  <si>
    <t>FIB-SEM EMBEDDING-tissue</t>
  </si>
  <si>
    <t>FIB-SEM EMBEDDING-cell pellet</t>
  </si>
  <si>
    <t>FIB-SEM EMBEDDING-cell monolayer</t>
  </si>
  <si>
    <r>
      <t xml:space="preserve">Cells monolayer (cm, </t>
    </r>
    <r>
      <rPr>
        <sz val="11"/>
        <color rgb="FF0000FF"/>
        <rFont val="Calibri"/>
        <family val="2"/>
        <scheme val="minor"/>
      </rPr>
      <t>on Thermanox coverslips</t>
    </r>
    <r>
      <rPr>
        <b/>
        <sz val="11"/>
        <color rgb="FF0000FF"/>
        <rFont val="Calibri"/>
        <family val="2"/>
        <scheme val="minor"/>
      </rPr>
      <t>)</t>
    </r>
  </si>
  <si>
    <t>POST-EMBEDDING</t>
  </si>
  <si>
    <t>SPECIMEN MOUNTING</t>
  </si>
  <si>
    <t>TEM SPECIMEN-MOUNTING dummy block</t>
  </si>
  <si>
    <t>Dummy block - TEM</t>
  </si>
  <si>
    <t>(cm)</t>
  </si>
  <si>
    <t>1 embedded coverslip (1-4 cutouts)</t>
  </si>
  <si>
    <t>1-4 dummy-mounted cutouts</t>
  </si>
  <si>
    <t>FIB-SEM SPECIMEN-MOUNTING pin stub</t>
  </si>
  <si>
    <t>To SEM pin stub FIB/SEM</t>
  </si>
  <si>
    <t>(t, cp, cm)</t>
  </si>
  <si>
    <t>Each (t,cp passed QC1)</t>
  </si>
  <si>
    <t>1 stub-mounted specimen</t>
  </si>
  <si>
    <t>SECTIONING</t>
  </si>
  <si>
    <t>TEM SECTIONING-thick section</t>
  </si>
  <si>
    <t xml:space="preserve">Thick sections </t>
  </si>
  <si>
    <t>1 block</t>
  </si>
  <si>
    <t>1 toluidine blue-stained slide</t>
  </si>
  <si>
    <t>TEM SECTIONING-thin sections</t>
  </si>
  <si>
    <t>Thin sections</t>
  </si>
  <si>
    <t>Thin sections on 1-5  standard TEM grids</t>
  </si>
  <si>
    <t>TEM POST-STAINING/thin sections</t>
  </si>
  <si>
    <t>Post-staining (thin sections)</t>
  </si>
  <si>
    <t>t, cp, cm</t>
  </si>
  <si>
    <t>1 batch of thin sections</t>
  </si>
  <si>
    <t>Post-stained grids w/ enhanced contrast</t>
  </si>
  <si>
    <t>FIB-SEM QC_COMBO (stub mounting+…)</t>
  </si>
  <si>
    <t>COMBO:  stub-munt+section+scope-FIB-SEM QC</t>
  </si>
  <si>
    <t>1 block+1thin section+30min full scope</t>
  </si>
  <si>
    <t>1 stub-mounted specimen/sectioned/surveyed</t>
  </si>
  <si>
    <t>FIB-SEM SPECIMEN FINISHING</t>
  </si>
  <si>
    <t>FIB-SEM conditional subservice -leveling</t>
  </si>
  <si>
    <t>ASV-Leveling</t>
  </si>
  <si>
    <t>conditional*</t>
  </si>
  <si>
    <t>M-FS</t>
  </si>
  <si>
    <t>1 stub-mounted sample</t>
  </si>
  <si>
    <t>1 leveled stub+QC</t>
  </si>
  <si>
    <t>FIB-SEM Au/Pd SPUTTER-COATING-assisted</t>
  </si>
  <si>
    <t>Au/Pd sputter coating</t>
  </si>
  <si>
    <t>1hr</t>
  </si>
  <si>
    <t>SCOPING</t>
  </si>
  <si>
    <r>
      <t xml:space="preserve">Tecnai T12 </t>
    </r>
    <r>
      <rPr>
        <b/>
        <i/>
        <sz val="12"/>
        <color rgb="FF0000FF"/>
        <rFont val="Arial"/>
        <family val="2"/>
      </rPr>
      <t>TEM</t>
    </r>
  </si>
  <si>
    <t>TEM SCOPING self-use</t>
  </si>
  <si>
    <t>SELF use</t>
  </si>
  <si>
    <t>1 hr</t>
  </si>
  <si>
    <t>electron micrographs</t>
  </si>
  <si>
    <t>TEM SCOPING assisted use</t>
  </si>
  <si>
    <t>ASSISTED use</t>
  </si>
  <si>
    <t>TEM SCOPING full service</t>
  </si>
  <si>
    <t>FULL SERVICE</t>
  </si>
  <si>
    <t>Training for assisted use</t>
  </si>
  <si>
    <t>Charged at the FULL service rate</t>
  </si>
  <si>
    <r>
      <t xml:space="preserve">Helios 5 </t>
    </r>
    <r>
      <rPr>
        <b/>
        <i/>
        <sz val="12"/>
        <color rgb="FF0000FF"/>
        <rFont val="Arial"/>
        <family val="2"/>
      </rPr>
      <t>FIB-SEM</t>
    </r>
  </si>
  <si>
    <t>FIB-SEM SETUP auto slice&amp;view/ASV</t>
  </si>
  <si>
    <t>SETUP automated acquision ASV _full-service</t>
  </si>
  <si>
    <t>1HR</t>
  </si>
  <si>
    <t>AOI prepped for ASV</t>
  </si>
  <si>
    <t>FIB-SEM SCOPING_ASV and/or SETUP self-use</t>
  </si>
  <si>
    <t>ASV (and/or SETUP self-use)</t>
  </si>
  <si>
    <t>image stacks</t>
  </si>
  <si>
    <t>Training for SELF use</t>
  </si>
  <si>
    <t>Charged at the FULL SERVICE/ASV setup rate</t>
  </si>
  <si>
    <t>OTHER</t>
  </si>
  <si>
    <t>TEM Negative Staining</t>
  </si>
  <si>
    <t>Negative staining</t>
  </si>
  <si>
    <t>negative-stained grids</t>
  </si>
  <si>
    <t>Leica ACE600 Sputter coater (Au/Pd )</t>
  </si>
  <si>
    <t>FIB-SEM Au/Pd SPUTTER-COATING self-use</t>
  </si>
  <si>
    <t>TOTAL</t>
  </si>
  <si>
    <t>*ASV leveling is required when during the ASV setup the sample surface is found slanted (unavoidable at ~15-20% occurrence)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</si>
</sst>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_);[Red]\(&quot;$&quot;#,##0.0\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2"/>
      <color theme="1" tint="0.49998474074526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rgb="FFC40000"/>
      <name val="Arial"/>
      <family val="2"/>
    </font>
    <font>
      <i/>
      <sz val="12"/>
      <color rgb="FFC40000"/>
      <name val="Arial"/>
      <family val="2"/>
    </font>
    <font>
      <sz val="11"/>
      <color rgb="FF6969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40000"/>
      <name val="Arial Black"/>
      <family val="2"/>
    </font>
    <font>
      <sz val="11"/>
      <color rgb="FFC40000"/>
      <name val="Arial Black"/>
      <family val="2"/>
    </font>
    <font>
      <b/>
      <sz val="11"/>
      <color rgb="FFC40000"/>
      <name val="Arial"/>
      <family val="2"/>
    </font>
    <font>
      <sz val="11"/>
      <color rgb="FFC4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 Black"/>
      <family val="2"/>
    </font>
    <font>
      <i/>
      <sz val="11"/>
      <color rgb="FF0000FF"/>
      <name val="Calibri"/>
      <family val="2"/>
      <scheme val="minor"/>
    </font>
    <font>
      <b/>
      <i/>
      <sz val="12"/>
      <name val="Arial"/>
      <family val="2"/>
    </font>
    <font>
      <b/>
      <i/>
      <sz val="12"/>
      <color rgb="FF0000FF"/>
      <name val="Arial"/>
      <family val="2"/>
    </font>
    <font>
      <b/>
      <sz val="12"/>
      <color rgb="FFC40000"/>
      <name val="Arial Black"/>
      <family val="2"/>
    </font>
    <font>
      <sz val="12"/>
      <color rgb="FFC40000"/>
      <name val="Arial Black"/>
      <family val="2"/>
    </font>
    <font>
      <b/>
      <i/>
      <sz val="12"/>
      <color rgb="FFC00000"/>
      <name val="Arial"/>
      <family val="2"/>
    </font>
    <font>
      <i/>
      <sz val="12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6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6" fontId="3" fillId="0" borderId="1" xfId="0" applyNumberFormat="1" applyFont="1" applyBorder="1"/>
    <xf numFmtId="0" fontId="3" fillId="0" borderId="0" xfId="0" applyFont="1"/>
    <xf numFmtId="0" fontId="2" fillId="0" borderId="2" xfId="0" applyFont="1" applyBorder="1"/>
    <xf numFmtId="0" fontId="3" fillId="0" borderId="2" xfId="0" applyFont="1" applyBorder="1"/>
    <xf numFmtId="6" fontId="3" fillId="0" borderId="2" xfId="0" applyNumberFormat="1" applyFont="1" applyBorder="1"/>
    <xf numFmtId="0" fontId="2" fillId="0" borderId="12" xfId="0" applyFont="1" applyBorder="1"/>
    <xf numFmtId="0" fontId="3" fillId="0" borderId="12" xfId="0" applyFont="1" applyBorder="1"/>
    <xf numFmtId="6" fontId="3" fillId="0" borderId="12" xfId="0" applyNumberFormat="1" applyFont="1" applyBorder="1"/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3" borderId="1" xfId="0" applyFill="1" applyBorder="1"/>
    <xf numFmtId="44" fontId="0" fillId="0" borderId="0" xfId="0" applyNumberFormat="1"/>
    <xf numFmtId="44" fontId="3" fillId="0" borderId="0" xfId="1" applyFont="1" applyBorder="1"/>
    <xf numFmtId="0" fontId="2" fillId="4" borderId="14" xfId="0" applyFont="1" applyFill="1" applyBorder="1"/>
    <xf numFmtId="0" fontId="0" fillId="4" borderId="0" xfId="0" applyFill="1"/>
    <xf numFmtId="0" fontId="3" fillId="4" borderId="0" xfId="0" applyFont="1" applyFill="1"/>
    <xf numFmtId="0" fontId="11" fillId="4" borderId="0" xfId="0" applyFont="1" applyFill="1"/>
    <xf numFmtId="6" fontId="11" fillId="4" borderId="0" xfId="0" applyNumberFormat="1" applyFont="1" applyFill="1"/>
    <xf numFmtId="44" fontId="3" fillId="4" borderId="0" xfId="1" applyFont="1" applyFill="1" applyBorder="1"/>
    <xf numFmtId="44" fontId="12" fillId="0" borderId="1" xfId="1" applyFont="1" applyBorder="1"/>
    <xf numFmtId="0" fontId="3" fillId="3" borderId="1" xfId="0" applyFont="1" applyFill="1" applyBorder="1"/>
    <xf numFmtId="44" fontId="3" fillId="0" borderId="1" xfId="1" applyFont="1" applyBorder="1"/>
    <xf numFmtId="0" fontId="17" fillId="0" borderId="0" xfId="0" applyFont="1"/>
    <xf numFmtId="44" fontId="18" fillId="0" borderId="0" xfId="0" applyNumberFormat="1" applyFont="1"/>
    <xf numFmtId="0" fontId="0" fillId="3" borderId="0" xfId="0" applyFill="1"/>
    <xf numFmtId="0" fontId="19" fillId="0" borderId="0" xfId="0" applyFont="1"/>
    <xf numFmtId="0" fontId="2" fillId="0" borderId="0" xfId="0" applyFont="1"/>
    <xf numFmtId="0" fontId="3" fillId="0" borderId="5" xfId="0" applyFont="1" applyBorder="1"/>
    <xf numFmtId="0" fontId="2" fillId="0" borderId="5" xfId="0" applyFont="1" applyBorder="1"/>
    <xf numFmtId="165" fontId="3" fillId="0" borderId="1" xfId="0" applyNumberFormat="1" applyFont="1" applyBorder="1"/>
    <xf numFmtId="0" fontId="20" fillId="0" borderId="0" xfId="0" applyFont="1"/>
    <xf numFmtId="6" fontId="12" fillId="0" borderId="1" xfId="0" applyNumberFormat="1" applyFont="1" applyBorder="1"/>
    <xf numFmtId="0" fontId="12" fillId="0" borderId="1" xfId="0" applyFont="1" applyBorder="1"/>
    <xf numFmtId="164" fontId="12" fillId="0" borderId="1" xfId="1" applyNumberFormat="1" applyFont="1" applyBorder="1"/>
    <xf numFmtId="44" fontId="3" fillId="0" borderId="0" xfId="0" applyNumberFormat="1" applyFont="1"/>
    <xf numFmtId="44" fontId="1" fillId="0" borderId="0" xfId="0" applyNumberFormat="1" applyFont="1"/>
    <xf numFmtId="0" fontId="9" fillId="0" borderId="3" xfId="0" applyFont="1" applyBorder="1" applyAlignment="1"/>
    <xf numFmtId="0" fontId="10" fillId="0" borderId="5" xfId="0" applyFont="1" applyBorder="1" applyAlignment="1"/>
    <xf numFmtId="0" fontId="10" fillId="0" borderId="4" xfId="0" applyFont="1" applyBorder="1" applyAlignment="1"/>
    <xf numFmtId="0" fontId="1" fillId="0" borderId="3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23" fillId="0" borderId="3" xfId="0" applyFont="1" applyBorder="1" applyAlignment="1"/>
    <xf numFmtId="0" fontId="23" fillId="0" borderId="5" xfId="0" applyFont="1" applyBorder="1" applyAlignment="1"/>
    <xf numFmtId="0" fontId="25" fillId="0" borderId="3" xfId="0" applyFont="1" applyBorder="1" applyAlignment="1"/>
    <xf numFmtId="0" fontId="25" fillId="0" borderId="5" xfId="0" applyFont="1" applyBorder="1" applyAlignment="1"/>
    <xf numFmtId="0" fontId="25" fillId="0" borderId="4" xfId="0" applyFont="1" applyBorder="1" applyAlignment="1"/>
    <xf numFmtId="0" fontId="1" fillId="0" borderId="3" xfId="0" applyFont="1" applyBorder="1" applyAlignment="1"/>
    <xf numFmtId="0" fontId="0" fillId="0" borderId="5" xfId="0" applyBorder="1" applyAlignment="1"/>
    <xf numFmtId="0" fontId="0" fillId="0" borderId="4" xfId="0" applyBorder="1" applyAlignment="1"/>
    <xf numFmtId="0" fontId="26" fillId="0" borderId="5" xfId="0" applyFont="1" applyBorder="1" applyAlignment="1"/>
    <xf numFmtId="0" fontId="26" fillId="0" borderId="4" xfId="0" applyFont="1" applyBorder="1" applyAlignment="1"/>
    <xf numFmtId="0" fontId="2" fillId="0" borderId="3" xfId="0" applyFont="1" applyBorder="1" applyAlignment="1"/>
    <xf numFmtId="0" fontId="3" fillId="0" borderId="5" xfId="0" applyFont="1" applyBorder="1" applyAlignment="1"/>
    <xf numFmtId="0" fontId="3" fillId="0" borderId="4" xfId="0" applyFont="1" applyBorder="1" applyAlignment="1"/>
    <xf numFmtId="0" fontId="2" fillId="0" borderId="10" xfId="0" applyFont="1" applyBorder="1" applyAlignment="1"/>
    <xf numFmtId="0" fontId="3" fillId="0" borderId="13" xfId="0" applyFont="1" applyBorder="1" applyAlignment="1"/>
    <xf numFmtId="0" fontId="3" fillId="0" borderId="11" xfId="0" applyFont="1" applyBorder="1" applyAlignment="1"/>
    <xf numFmtId="0" fontId="23" fillId="0" borderId="6" xfId="0" applyFont="1" applyBorder="1" applyAlignment="1"/>
    <xf numFmtId="0" fontId="24" fillId="0" borderId="7" xfId="0" applyFont="1" applyBorder="1" applyAlignment="1"/>
    <xf numFmtId="0" fontId="9" fillId="2" borderId="3" xfId="0" applyFont="1" applyFill="1" applyBorder="1" applyAlignment="1"/>
    <xf numFmtId="0" fontId="10" fillId="2" borderId="5" xfId="0" applyFont="1" applyFill="1" applyBorder="1" applyAlignment="1"/>
    <xf numFmtId="0" fontId="10" fillId="2" borderId="4" xfId="0" applyFont="1" applyFill="1" applyBorder="1" applyAlignment="1"/>
    <xf numFmtId="0" fontId="23" fillId="0" borderId="8" xfId="0" applyFont="1" applyBorder="1" applyAlignment="1"/>
    <xf numFmtId="0" fontId="24" fillId="0" borderId="9" xfId="0" applyFont="1" applyBorder="1" applyAlignment="1"/>
    <xf numFmtId="0" fontId="13" fillId="0" borderId="3" xfId="0" applyFont="1" applyBorder="1" applyAlignment="1"/>
    <xf numFmtId="0" fontId="14" fillId="0" borderId="5" xfId="0" applyFont="1" applyBorder="1" applyAlignment="1"/>
    <xf numFmtId="0" fontId="15" fillId="0" borderId="3" xfId="0" applyFont="1" applyBorder="1" applyAlignment="1"/>
    <xf numFmtId="0" fontId="16" fillId="0" borderId="4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2561387</xdr:colOff>
      <xdr:row>37</xdr:row>
      <xdr:rowOff>41763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314987" cy="7090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1:S12"/>
  <sheetViews>
    <sheetView showGridLines="0" workbookViewId="0">
      <selection activeCell="U17" sqref="U17"/>
    </sheetView>
  </sheetViews>
  <sheetFormatPr defaultRowHeight="14.4" x14ac:dyDescent="0.3"/>
  <cols>
    <col min="17" max="17" width="39.33203125" customWidth="1"/>
    <col min="18" max="18" width="19.109375" customWidth="1"/>
    <col min="19" max="19" width="16.44140625" bestFit="1" customWidth="1"/>
  </cols>
  <sheetData>
    <row r="1" spans="18:19" x14ac:dyDescent="0.3">
      <c r="R1" s="1" t="s">
        <v>0</v>
      </c>
    </row>
    <row r="2" spans="18:19" x14ac:dyDescent="0.3">
      <c r="R2" t="s">
        <v>1</v>
      </c>
      <c r="S2" t="s">
        <v>2</v>
      </c>
    </row>
    <row r="3" spans="18:19" x14ac:dyDescent="0.3">
      <c r="S3" t="s">
        <v>3</v>
      </c>
    </row>
    <row r="4" spans="18:19" x14ac:dyDescent="0.3">
      <c r="S4" t="s">
        <v>4</v>
      </c>
    </row>
    <row r="5" spans="18:19" x14ac:dyDescent="0.3">
      <c r="R5" t="s">
        <v>5</v>
      </c>
      <c r="S5" t="s">
        <v>2</v>
      </c>
    </row>
    <row r="6" spans="18:19" x14ac:dyDescent="0.3">
      <c r="S6" t="s">
        <v>3</v>
      </c>
    </row>
    <row r="7" spans="18:19" x14ac:dyDescent="0.3">
      <c r="S7" t="s">
        <v>4</v>
      </c>
    </row>
    <row r="8" spans="18:19" x14ac:dyDescent="0.3">
      <c r="R8" t="s">
        <v>6</v>
      </c>
      <c r="S8" t="s">
        <v>7</v>
      </c>
    </row>
    <row r="9" spans="18:19" x14ac:dyDescent="0.3">
      <c r="R9" t="s">
        <v>8</v>
      </c>
      <c r="S9" t="s">
        <v>9</v>
      </c>
    </row>
    <row r="10" spans="18:19" x14ac:dyDescent="0.3">
      <c r="R10" t="s">
        <v>10</v>
      </c>
      <c r="S10" t="s">
        <v>11</v>
      </c>
    </row>
    <row r="11" spans="18:19" x14ac:dyDescent="0.3">
      <c r="S11" t="s">
        <v>12</v>
      </c>
    </row>
    <row r="12" spans="18:19" x14ac:dyDescent="0.3">
      <c r="R12" t="s">
        <v>13</v>
      </c>
      <c r="S12" t="s">
        <v>14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7"/>
  <sheetViews>
    <sheetView tabSelected="1" topLeftCell="A25" workbookViewId="0">
      <selection activeCell="S39" sqref="S39"/>
    </sheetView>
  </sheetViews>
  <sheetFormatPr defaultRowHeight="14.4" x14ac:dyDescent="0.3"/>
  <cols>
    <col min="1" max="1" width="42.5546875" style="1" bestFit="1" customWidth="1"/>
    <col min="2" max="2" width="44.44140625" bestFit="1" customWidth="1"/>
    <col min="3" max="3" width="13.109375" bestFit="1" customWidth="1"/>
    <col min="5" max="5" width="32.88671875" bestFit="1" customWidth="1"/>
    <col min="6" max="6" width="36.6640625" bestFit="1" customWidth="1"/>
    <col min="7" max="7" width="10.44140625" customWidth="1"/>
    <col min="8" max="8" width="12.44140625" style="36" customWidth="1"/>
    <col min="11" max="11" width="11.5546875" bestFit="1" customWidth="1"/>
    <col min="12" max="12" width="9.109375" style="1"/>
    <col min="14" max="14" width="13.44140625" customWidth="1"/>
  </cols>
  <sheetData>
    <row r="1" spans="1:32" s="21" customFormat="1" ht="64.2" x14ac:dyDescent="0.45">
      <c r="A1" s="37" t="s">
        <v>15</v>
      </c>
      <c r="B1" s="51" t="s">
        <v>16</v>
      </c>
      <c r="C1" s="52"/>
      <c r="D1" s="53"/>
      <c r="E1" s="15" t="s">
        <v>17</v>
      </c>
      <c r="F1" s="16" t="s">
        <v>18</v>
      </c>
      <c r="G1" s="17" t="s">
        <v>19</v>
      </c>
      <c r="H1" s="18" t="s">
        <v>20</v>
      </c>
      <c r="I1" s="17" t="s">
        <v>21</v>
      </c>
      <c r="J1" s="17" t="s">
        <v>22</v>
      </c>
      <c r="K1" s="19" t="s">
        <v>23</v>
      </c>
      <c r="L1" s="20"/>
      <c r="M1" s="20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32" ht="18.600000000000001" x14ac:dyDescent="0.45">
      <c r="B2" s="54" t="s">
        <v>24</v>
      </c>
      <c r="C2" s="55"/>
      <c r="D2" s="55"/>
      <c r="E2" s="55"/>
      <c r="F2" s="55"/>
      <c r="G2" s="55"/>
      <c r="H2" s="55"/>
      <c r="I2" s="55"/>
      <c r="J2" s="55"/>
      <c r="K2" s="55"/>
      <c r="N2" t="s">
        <v>25</v>
      </c>
    </row>
    <row r="3" spans="1:32" ht="15.6" x14ac:dyDescent="0.3">
      <c r="B3" s="56" t="s">
        <v>26</v>
      </c>
      <c r="C3" s="57"/>
      <c r="D3" s="58"/>
      <c r="E3" s="2"/>
      <c r="F3" s="2"/>
      <c r="G3" s="2"/>
      <c r="H3"/>
      <c r="I3" s="2"/>
      <c r="J3" s="2"/>
      <c r="K3" s="2"/>
      <c r="M3" s="1"/>
    </row>
    <row r="4" spans="1:32" x14ac:dyDescent="0.3">
      <c r="A4" s="1" t="s">
        <v>27</v>
      </c>
      <c r="B4" s="59" t="s">
        <v>28</v>
      </c>
      <c r="C4" s="60"/>
      <c r="D4" s="61"/>
      <c r="E4" s="3" t="s">
        <v>29</v>
      </c>
      <c r="F4" s="44" t="s">
        <v>30</v>
      </c>
      <c r="G4" s="44">
        <v>3</v>
      </c>
      <c r="H4" s="22"/>
      <c r="I4" s="43">
        <v>100</v>
      </c>
      <c r="J4" s="43">
        <f t="shared" ref="J4:J5" si="0">G4*I4</f>
        <v>300</v>
      </c>
      <c r="K4" s="45">
        <f>IF(AND(0&lt;H4,H4&lt;3),300,100*H4)</f>
        <v>0</v>
      </c>
      <c r="N4" s="23">
        <f t="shared" ref="N4:N10" si="1">K4*1.25</f>
        <v>0</v>
      </c>
    </row>
    <row r="5" spans="1:32" x14ac:dyDescent="0.3">
      <c r="A5" s="1" t="s">
        <v>31</v>
      </c>
      <c r="B5" s="59" t="s">
        <v>32</v>
      </c>
      <c r="C5" s="60"/>
      <c r="D5" s="61"/>
      <c r="E5" s="3" t="s">
        <v>33</v>
      </c>
      <c r="F5" s="44" t="s">
        <v>34</v>
      </c>
      <c r="G5" s="44">
        <v>3</v>
      </c>
      <c r="H5" s="22"/>
      <c r="I5" s="43">
        <v>120</v>
      </c>
      <c r="J5" s="43">
        <f t="shared" si="0"/>
        <v>360</v>
      </c>
      <c r="K5" s="31">
        <f>IF(AND(0&lt;H5,H5&lt;3),360,120*H5)</f>
        <v>0</v>
      </c>
      <c r="N5" s="23">
        <f t="shared" si="1"/>
        <v>0</v>
      </c>
    </row>
    <row r="6" spans="1:32" x14ac:dyDescent="0.3">
      <c r="A6" s="1" t="s">
        <v>35</v>
      </c>
      <c r="B6" s="59" t="s">
        <v>36</v>
      </c>
      <c r="C6" s="60"/>
      <c r="D6" s="61"/>
      <c r="E6" s="3" t="s">
        <v>37</v>
      </c>
      <c r="F6" s="44" t="s">
        <v>38</v>
      </c>
      <c r="G6" s="44">
        <v>6</v>
      </c>
      <c r="H6" s="22"/>
      <c r="I6" s="43">
        <v>40</v>
      </c>
      <c r="J6" s="43">
        <f>G6*I6</f>
        <v>240</v>
      </c>
      <c r="K6" s="31">
        <f>IF(AND(0&lt;H6,H6&lt;6),240,40*H6)</f>
        <v>0</v>
      </c>
      <c r="N6" s="23">
        <f t="shared" si="1"/>
        <v>0</v>
      </c>
    </row>
    <row r="7" spans="1:32" ht="15.6" x14ac:dyDescent="0.3">
      <c r="B7" s="56" t="s">
        <v>39</v>
      </c>
      <c r="C7" s="62"/>
      <c r="D7" s="63"/>
      <c r="E7" s="3"/>
      <c r="F7" s="3"/>
      <c r="G7" s="3"/>
      <c r="H7"/>
      <c r="I7" s="4"/>
      <c r="J7" s="4"/>
      <c r="K7" s="3"/>
      <c r="N7" s="23"/>
    </row>
    <row r="8" spans="1:32" s="8" customFormat="1" x14ac:dyDescent="0.3">
      <c r="A8" s="38" t="s">
        <v>40</v>
      </c>
      <c r="B8" s="64" t="s">
        <v>28</v>
      </c>
      <c r="C8" s="65"/>
      <c r="D8" s="66"/>
      <c r="E8" s="6" t="s">
        <v>29</v>
      </c>
      <c r="F8" s="6" t="s">
        <v>30</v>
      </c>
      <c r="G8" s="6">
        <v>3</v>
      </c>
      <c r="H8" s="32"/>
      <c r="I8" s="7">
        <v>150</v>
      </c>
      <c r="J8" s="7">
        <f>G8*I8</f>
        <v>450</v>
      </c>
      <c r="K8" s="24">
        <f>IF(AND(0&lt;H8,H8&lt;3),450,150*H8)</f>
        <v>0</v>
      </c>
      <c r="L8" s="38"/>
      <c r="N8" s="46">
        <f t="shared" si="1"/>
        <v>0</v>
      </c>
    </row>
    <row r="9" spans="1:32" s="8" customFormat="1" x14ac:dyDescent="0.3">
      <c r="A9" s="38" t="s">
        <v>41</v>
      </c>
      <c r="B9" s="64" t="s">
        <v>32</v>
      </c>
      <c r="C9" s="65"/>
      <c r="D9" s="66"/>
      <c r="E9" s="6" t="s">
        <v>33</v>
      </c>
      <c r="F9" s="6" t="s">
        <v>34</v>
      </c>
      <c r="G9" s="6">
        <v>3</v>
      </c>
      <c r="H9" s="32"/>
      <c r="I9" s="7">
        <v>180</v>
      </c>
      <c r="J9" s="7">
        <f t="shared" ref="J9:J10" si="2">G9*I9</f>
        <v>540</v>
      </c>
      <c r="K9" s="24">
        <f>IF(AND(0&lt;H9,H9&lt;3),540,180*H9)</f>
        <v>0</v>
      </c>
      <c r="L9" s="38"/>
      <c r="N9" s="46">
        <f t="shared" si="1"/>
        <v>0</v>
      </c>
    </row>
    <row r="10" spans="1:32" s="8" customFormat="1" ht="15" thickBot="1" x14ac:dyDescent="0.35">
      <c r="A10" s="38" t="s">
        <v>42</v>
      </c>
      <c r="B10" s="67" t="s">
        <v>43</v>
      </c>
      <c r="C10" s="68"/>
      <c r="D10" s="69"/>
      <c r="E10" s="10" t="s">
        <v>37</v>
      </c>
      <c r="F10" s="10" t="s">
        <v>38</v>
      </c>
      <c r="G10" s="10">
        <v>6</v>
      </c>
      <c r="H10" s="32"/>
      <c r="I10" s="11">
        <v>60</v>
      </c>
      <c r="J10" s="7">
        <f t="shared" si="2"/>
        <v>360</v>
      </c>
      <c r="K10" s="24">
        <f>IF(AND(0&lt;H10,H10&lt;6),360,60*H10)</f>
        <v>0</v>
      </c>
      <c r="L10" s="38"/>
      <c r="N10" s="46">
        <f t="shared" si="1"/>
        <v>0</v>
      </c>
    </row>
    <row r="11" spans="1:32" ht="15" thickBot="1" x14ac:dyDescent="0.35">
      <c r="B11" s="25"/>
      <c r="C11" s="26"/>
      <c r="D11" s="26"/>
      <c r="E11" s="27"/>
      <c r="F11" s="28"/>
      <c r="G11" s="28"/>
      <c r="H11" s="28"/>
      <c r="I11" s="29"/>
      <c r="J11" s="29"/>
      <c r="K11" s="30"/>
      <c r="L11" s="38"/>
      <c r="N11" s="23"/>
    </row>
    <row r="12" spans="1:32" ht="18.600000000000001" x14ac:dyDescent="0.45">
      <c r="B12" s="70" t="s">
        <v>44</v>
      </c>
      <c r="C12" s="71"/>
      <c r="D12" s="71"/>
      <c r="E12" s="71"/>
      <c r="F12" s="71"/>
      <c r="G12" s="71"/>
      <c r="H12" s="71"/>
      <c r="I12" s="71"/>
      <c r="J12" s="71"/>
      <c r="K12" s="71"/>
      <c r="N12" s="23"/>
    </row>
    <row r="13" spans="1:32" ht="15.6" x14ac:dyDescent="0.3">
      <c r="B13" s="48" t="s">
        <v>45</v>
      </c>
      <c r="C13" s="49"/>
      <c r="D13" s="49"/>
      <c r="E13" s="49"/>
      <c r="F13" s="49"/>
      <c r="G13" s="49"/>
      <c r="H13" s="49"/>
      <c r="I13" s="49"/>
      <c r="J13" s="49"/>
      <c r="K13" s="50"/>
      <c r="N13" s="23"/>
    </row>
    <row r="14" spans="1:32" x14ac:dyDescent="0.3">
      <c r="A14" s="1" t="s">
        <v>46</v>
      </c>
      <c r="B14" s="59" t="s">
        <v>47</v>
      </c>
      <c r="C14" s="61"/>
      <c r="D14" s="2" t="s">
        <v>48</v>
      </c>
      <c r="E14" s="3" t="s">
        <v>49</v>
      </c>
      <c r="F14" s="3" t="s">
        <v>50</v>
      </c>
      <c r="G14" s="3">
        <v>1</v>
      </c>
      <c r="H14" s="22"/>
      <c r="I14" s="4">
        <v>100</v>
      </c>
      <c r="J14" s="43">
        <f t="shared" ref="J14" si="3">G14*I14</f>
        <v>100</v>
      </c>
      <c r="K14" s="31">
        <f>H14*I14</f>
        <v>0</v>
      </c>
      <c r="N14" s="23">
        <f>K14*1.25</f>
        <v>0</v>
      </c>
    </row>
    <row r="15" spans="1:32" x14ac:dyDescent="0.3">
      <c r="A15" s="38" t="s">
        <v>51</v>
      </c>
      <c r="B15" s="64" t="s">
        <v>52</v>
      </c>
      <c r="C15" s="61"/>
      <c r="D15" s="5" t="s">
        <v>53</v>
      </c>
      <c r="E15" s="6" t="s">
        <v>54</v>
      </c>
      <c r="F15" s="6" t="s">
        <v>55</v>
      </c>
      <c r="G15" s="6">
        <v>1</v>
      </c>
      <c r="H15" s="22"/>
      <c r="I15" s="7">
        <v>70</v>
      </c>
      <c r="J15" s="7">
        <f>G15*I15</f>
        <v>70</v>
      </c>
      <c r="K15" s="33">
        <f>H15*I15</f>
        <v>0</v>
      </c>
      <c r="L15" s="38"/>
      <c r="N15" s="46">
        <f t="shared" ref="N15:N39" si="4">K15*1.25</f>
        <v>0</v>
      </c>
    </row>
    <row r="16" spans="1:32" ht="15.6" x14ac:dyDescent="0.3">
      <c r="B16" s="48" t="s">
        <v>56</v>
      </c>
      <c r="C16" s="49"/>
      <c r="D16" s="49"/>
      <c r="E16" s="49"/>
      <c r="F16" s="49"/>
      <c r="G16" s="49"/>
      <c r="H16" s="49"/>
      <c r="I16" s="49"/>
      <c r="J16" s="49"/>
      <c r="K16" s="50"/>
      <c r="N16" s="23"/>
    </row>
    <row r="17" spans="1:14" x14ac:dyDescent="0.3">
      <c r="A17" s="1" t="s">
        <v>57</v>
      </c>
      <c r="B17" s="59" t="s">
        <v>58</v>
      </c>
      <c r="C17" s="61"/>
      <c r="D17" s="2" t="s">
        <v>53</v>
      </c>
      <c r="E17" s="3" t="s">
        <v>59</v>
      </c>
      <c r="F17" s="3" t="s">
        <v>60</v>
      </c>
      <c r="G17" s="3">
        <v>1</v>
      </c>
      <c r="H17" s="22"/>
      <c r="I17" s="4">
        <v>70</v>
      </c>
      <c r="J17" s="43">
        <f t="shared" ref="J17:J20" si="5">G17*I17</f>
        <v>70</v>
      </c>
      <c r="K17" s="31">
        <f>H17*I17</f>
        <v>0</v>
      </c>
      <c r="N17" s="23">
        <f t="shared" si="4"/>
        <v>0</v>
      </c>
    </row>
    <row r="18" spans="1:14" x14ac:dyDescent="0.3">
      <c r="A18" s="1" t="s">
        <v>61</v>
      </c>
      <c r="B18" s="59" t="s">
        <v>62</v>
      </c>
      <c r="C18" s="61"/>
      <c r="D18" s="2" t="s">
        <v>53</v>
      </c>
      <c r="E18" s="3" t="s">
        <v>59</v>
      </c>
      <c r="F18" s="3" t="s">
        <v>63</v>
      </c>
      <c r="G18" s="3">
        <v>1</v>
      </c>
      <c r="H18" s="22"/>
      <c r="I18" s="4">
        <v>70</v>
      </c>
      <c r="J18" s="43">
        <f t="shared" si="5"/>
        <v>70</v>
      </c>
      <c r="K18" s="31">
        <f>H18*I18</f>
        <v>0</v>
      </c>
      <c r="N18" s="23">
        <f t="shared" si="4"/>
        <v>0</v>
      </c>
    </row>
    <row r="19" spans="1:14" x14ac:dyDescent="0.3">
      <c r="A19" s="1" t="s">
        <v>64</v>
      </c>
      <c r="B19" s="59" t="s">
        <v>65</v>
      </c>
      <c r="C19" s="61"/>
      <c r="D19" s="2" t="s">
        <v>66</v>
      </c>
      <c r="E19" s="3" t="s">
        <v>67</v>
      </c>
      <c r="F19" s="3" t="s">
        <v>68</v>
      </c>
      <c r="G19" s="3">
        <v>1</v>
      </c>
      <c r="H19" s="22"/>
      <c r="I19" s="4">
        <v>100</v>
      </c>
      <c r="J19" s="43">
        <f t="shared" si="5"/>
        <v>100</v>
      </c>
      <c r="K19" s="31">
        <f>H19*I19</f>
        <v>0</v>
      </c>
      <c r="L19"/>
      <c r="N19" s="23">
        <f t="shared" si="4"/>
        <v>0</v>
      </c>
    </row>
    <row r="20" spans="1:14" s="8" customFormat="1" x14ac:dyDescent="0.3">
      <c r="A20" s="38" t="s">
        <v>69</v>
      </c>
      <c r="B20" s="64" t="s">
        <v>70</v>
      </c>
      <c r="C20" s="65"/>
      <c r="D20" s="40"/>
      <c r="E20" s="39" t="s">
        <v>71</v>
      </c>
      <c r="F20" s="39" t="s">
        <v>72</v>
      </c>
      <c r="G20" s="39">
        <v>1</v>
      </c>
      <c r="H20" s="32"/>
      <c r="I20" s="41">
        <f>I15+I18+0.5*I28</f>
        <v>190</v>
      </c>
      <c r="J20" s="7">
        <f t="shared" si="5"/>
        <v>190</v>
      </c>
      <c r="K20" s="33">
        <f>H20*I20</f>
        <v>0</v>
      </c>
      <c r="N20" s="46">
        <f t="shared" si="4"/>
        <v>0</v>
      </c>
    </row>
    <row r="21" spans="1:14" ht="15.6" x14ac:dyDescent="0.3">
      <c r="B21" s="72" t="s">
        <v>73</v>
      </c>
      <c r="C21" s="73"/>
      <c r="D21" s="73"/>
      <c r="E21" s="73"/>
      <c r="F21" s="73"/>
      <c r="G21" s="73"/>
      <c r="H21" s="73"/>
      <c r="I21" s="73"/>
      <c r="J21" s="73"/>
      <c r="K21" s="74"/>
      <c r="N21" s="23"/>
    </row>
    <row r="22" spans="1:14" x14ac:dyDescent="0.3">
      <c r="A22" s="42" t="s">
        <v>74</v>
      </c>
      <c r="B22" s="5" t="s">
        <v>75</v>
      </c>
      <c r="C22" s="5" t="s">
        <v>76</v>
      </c>
      <c r="D22" s="5" t="s">
        <v>77</v>
      </c>
      <c r="E22" s="6" t="s">
        <v>78</v>
      </c>
      <c r="F22" s="6" t="s">
        <v>79</v>
      </c>
      <c r="G22" s="6">
        <v>1</v>
      </c>
      <c r="H22" s="22"/>
      <c r="I22" s="7">
        <v>120</v>
      </c>
      <c r="J22" s="7">
        <f t="shared" ref="J22:J23" si="6">G22*I22</f>
        <v>120</v>
      </c>
      <c r="K22" s="33">
        <f>H22*I22</f>
        <v>0</v>
      </c>
      <c r="L22" s="38"/>
      <c r="N22" s="46">
        <f t="shared" si="4"/>
        <v>0</v>
      </c>
    </row>
    <row r="23" spans="1:14" ht="15" thickBot="1" x14ac:dyDescent="0.35">
      <c r="A23" s="38" t="s">
        <v>80</v>
      </c>
      <c r="B23" s="67" t="s">
        <v>81</v>
      </c>
      <c r="C23" s="69"/>
      <c r="D23" s="9"/>
      <c r="E23" s="10" t="s">
        <v>82</v>
      </c>
      <c r="F23" s="10"/>
      <c r="G23" s="10">
        <v>1</v>
      </c>
      <c r="H23" s="22"/>
      <c r="I23" s="11">
        <v>75</v>
      </c>
      <c r="J23" s="7">
        <f t="shared" si="6"/>
        <v>75</v>
      </c>
      <c r="K23" s="33">
        <f>H23*I23</f>
        <v>0</v>
      </c>
      <c r="L23" s="38"/>
      <c r="N23" s="46">
        <f t="shared" si="4"/>
        <v>0</v>
      </c>
    </row>
    <row r="24" spans="1:14" ht="18.600000000000001" x14ac:dyDescent="0.45">
      <c r="B24" s="75" t="s">
        <v>83</v>
      </c>
      <c r="C24" s="76"/>
      <c r="D24" s="76"/>
      <c r="E24" s="76"/>
      <c r="F24" s="76"/>
      <c r="G24" s="76"/>
      <c r="H24" s="76"/>
      <c r="I24" s="76"/>
      <c r="J24" s="76"/>
      <c r="K24" s="76"/>
      <c r="N24" s="23"/>
    </row>
    <row r="25" spans="1:14" ht="15.6" x14ac:dyDescent="0.3">
      <c r="B25" s="56" t="s">
        <v>84</v>
      </c>
      <c r="C25" s="62"/>
      <c r="D25" s="62"/>
      <c r="E25" s="62"/>
      <c r="F25" s="62"/>
      <c r="G25" s="62"/>
      <c r="H25" s="62"/>
      <c r="I25" s="62"/>
      <c r="J25" s="62"/>
      <c r="K25" s="63"/>
      <c r="N25" s="23"/>
    </row>
    <row r="26" spans="1:14" x14ac:dyDescent="0.3">
      <c r="A26" s="1" t="s">
        <v>85</v>
      </c>
      <c r="B26" s="59" t="s">
        <v>86</v>
      </c>
      <c r="C26" s="61"/>
      <c r="D26" s="2"/>
      <c r="E26" s="3" t="s">
        <v>87</v>
      </c>
      <c r="F26" s="3" t="s">
        <v>88</v>
      </c>
      <c r="G26" s="3">
        <v>1</v>
      </c>
      <c r="H26" s="22"/>
      <c r="I26" s="4">
        <v>25</v>
      </c>
      <c r="J26" s="43">
        <f t="shared" ref="J26:J28" si="7">G26*I26</f>
        <v>25</v>
      </c>
      <c r="K26" s="31">
        <f>H26*I26</f>
        <v>0</v>
      </c>
      <c r="N26" s="23">
        <f t="shared" si="4"/>
        <v>0</v>
      </c>
    </row>
    <row r="27" spans="1:14" x14ac:dyDescent="0.3">
      <c r="A27" s="1" t="s">
        <v>89</v>
      </c>
      <c r="B27" s="59" t="s">
        <v>90</v>
      </c>
      <c r="C27" s="61"/>
      <c r="D27" s="2"/>
      <c r="E27" s="3" t="s">
        <v>87</v>
      </c>
      <c r="F27" s="3" t="s">
        <v>88</v>
      </c>
      <c r="G27" s="3">
        <v>1</v>
      </c>
      <c r="H27" s="22"/>
      <c r="I27" s="4">
        <v>50</v>
      </c>
      <c r="J27" s="43">
        <f t="shared" si="7"/>
        <v>50</v>
      </c>
      <c r="K27" s="31">
        <f>H27*I27</f>
        <v>0</v>
      </c>
      <c r="N27" s="23">
        <f t="shared" si="4"/>
        <v>0</v>
      </c>
    </row>
    <row r="28" spans="1:14" x14ac:dyDescent="0.3">
      <c r="A28" s="1" t="s">
        <v>91</v>
      </c>
      <c r="B28" s="59" t="s">
        <v>92</v>
      </c>
      <c r="C28" s="61"/>
      <c r="D28" s="2"/>
      <c r="E28" s="3" t="s">
        <v>87</v>
      </c>
      <c r="F28" s="3" t="s">
        <v>88</v>
      </c>
      <c r="G28" s="3">
        <v>1</v>
      </c>
      <c r="H28" s="22"/>
      <c r="I28" s="4">
        <v>100</v>
      </c>
      <c r="J28" s="43">
        <f t="shared" si="7"/>
        <v>100</v>
      </c>
      <c r="K28" s="31">
        <f>H28*I28</f>
        <v>0</v>
      </c>
      <c r="N28" s="23">
        <f t="shared" si="4"/>
        <v>0</v>
      </c>
    </row>
    <row r="29" spans="1:14" x14ac:dyDescent="0.3">
      <c r="B29" s="59" t="s">
        <v>93</v>
      </c>
      <c r="C29" s="61"/>
      <c r="D29" s="59" t="s">
        <v>94</v>
      </c>
      <c r="E29" s="60"/>
      <c r="F29" s="60"/>
      <c r="G29" s="60"/>
      <c r="H29" s="60"/>
      <c r="I29" s="60"/>
      <c r="J29" s="60"/>
      <c r="K29" s="61"/>
      <c r="N29" s="23"/>
    </row>
    <row r="30" spans="1:14" ht="15.6" x14ac:dyDescent="0.3">
      <c r="B30" s="48" t="s">
        <v>95</v>
      </c>
      <c r="C30" s="49"/>
      <c r="D30" s="49"/>
      <c r="E30" s="49"/>
      <c r="F30" s="49"/>
      <c r="G30" s="49"/>
      <c r="H30" s="49"/>
      <c r="I30" s="49"/>
      <c r="J30" s="49"/>
      <c r="K30" s="50"/>
      <c r="L30" s="38"/>
      <c r="N30" s="23"/>
    </row>
    <row r="31" spans="1:14" x14ac:dyDescent="0.3">
      <c r="A31" s="38" t="s">
        <v>96</v>
      </c>
      <c r="B31" s="64" t="s">
        <v>97</v>
      </c>
      <c r="C31" s="66"/>
      <c r="D31" s="5"/>
      <c r="E31" s="6" t="s">
        <v>98</v>
      </c>
      <c r="F31" s="6" t="s">
        <v>99</v>
      </c>
      <c r="G31" s="6">
        <v>1</v>
      </c>
      <c r="H31" s="22"/>
      <c r="I31" s="7">
        <v>100</v>
      </c>
      <c r="J31" s="7">
        <f t="shared" ref="J31:J32" si="8">G31*I31</f>
        <v>100</v>
      </c>
      <c r="K31" s="33">
        <f>H31*I31</f>
        <v>0</v>
      </c>
      <c r="L31" s="38"/>
      <c r="N31" s="46">
        <f t="shared" si="4"/>
        <v>0</v>
      </c>
    </row>
    <row r="32" spans="1:14" x14ac:dyDescent="0.3">
      <c r="A32" s="38" t="s">
        <v>100</v>
      </c>
      <c r="B32" s="64" t="s">
        <v>101</v>
      </c>
      <c r="C32" s="66"/>
      <c r="D32" s="5"/>
      <c r="E32" s="6" t="s">
        <v>82</v>
      </c>
      <c r="F32" s="6" t="s">
        <v>102</v>
      </c>
      <c r="G32" s="6">
        <v>2</v>
      </c>
      <c r="H32" s="22"/>
      <c r="I32" s="7">
        <v>36</v>
      </c>
      <c r="J32" s="7">
        <f t="shared" si="8"/>
        <v>72</v>
      </c>
      <c r="K32" s="24">
        <f>IF(AND(0&lt;H32,H32&lt;2),72,36*H32)</f>
        <v>0</v>
      </c>
      <c r="L32" s="38"/>
      <c r="N32" s="46">
        <f t="shared" si="4"/>
        <v>0</v>
      </c>
    </row>
    <row r="33" spans="1:14" x14ac:dyDescent="0.3">
      <c r="B33" s="64" t="s">
        <v>103</v>
      </c>
      <c r="C33" s="66"/>
      <c r="D33" s="64" t="s">
        <v>104</v>
      </c>
      <c r="E33" s="65"/>
      <c r="F33" s="65"/>
      <c r="G33" s="65"/>
      <c r="H33" s="65"/>
      <c r="I33" s="65"/>
      <c r="J33" s="65"/>
      <c r="K33" s="66"/>
      <c r="L33" s="38"/>
      <c r="N33" s="23"/>
    </row>
    <row r="34" spans="1:14" ht="17.399999999999999" x14ac:dyDescent="0.45">
      <c r="B34" s="77" t="s">
        <v>105</v>
      </c>
      <c r="C34" s="78"/>
      <c r="D34" s="78"/>
      <c r="E34" s="78"/>
      <c r="F34" s="78"/>
      <c r="G34" s="78"/>
      <c r="H34" s="78"/>
      <c r="I34" s="78"/>
      <c r="J34" s="78"/>
      <c r="K34" s="78"/>
      <c r="N34" s="23"/>
    </row>
    <row r="35" spans="1:14" x14ac:dyDescent="0.3">
      <c r="A35" s="1" t="s">
        <v>106</v>
      </c>
      <c r="B35" s="79" t="s">
        <v>107</v>
      </c>
      <c r="C35" s="80"/>
      <c r="D35" s="2"/>
      <c r="E35" s="3" t="s">
        <v>82</v>
      </c>
      <c r="F35" s="3" t="s">
        <v>108</v>
      </c>
      <c r="G35" s="3">
        <v>1</v>
      </c>
      <c r="H35" s="22"/>
      <c r="I35" s="4">
        <v>100</v>
      </c>
      <c r="J35" s="43">
        <f t="shared" ref="J35" si="9">G35*I35</f>
        <v>100</v>
      </c>
      <c r="K35" s="31">
        <f>H35*I35</f>
        <v>0</v>
      </c>
      <c r="N35" s="23">
        <f t="shared" si="4"/>
        <v>0</v>
      </c>
    </row>
    <row r="36" spans="1:14" ht="15.6" x14ac:dyDescent="0.3">
      <c r="B36" s="72" t="s">
        <v>109</v>
      </c>
      <c r="C36" s="73"/>
      <c r="D36" s="73"/>
      <c r="E36" s="73"/>
      <c r="F36" s="73"/>
      <c r="G36" s="73"/>
      <c r="H36" s="73"/>
      <c r="I36" s="73"/>
      <c r="J36" s="73"/>
      <c r="K36" s="74"/>
      <c r="N36" s="23"/>
    </row>
    <row r="37" spans="1:14" s="8" customFormat="1" x14ac:dyDescent="0.3">
      <c r="A37" s="38" t="s">
        <v>110</v>
      </c>
      <c r="B37" s="64" t="s">
        <v>86</v>
      </c>
      <c r="C37" s="66"/>
      <c r="D37" s="12"/>
      <c r="E37" s="13" t="s">
        <v>82</v>
      </c>
      <c r="F37" s="13"/>
      <c r="G37" s="13">
        <v>1</v>
      </c>
      <c r="H37" s="32"/>
      <c r="I37" s="14">
        <v>25</v>
      </c>
      <c r="J37" s="7">
        <f t="shared" ref="J37:J38" si="10">G37*I37</f>
        <v>25</v>
      </c>
      <c r="K37" s="33">
        <f>H37*I37</f>
        <v>0</v>
      </c>
      <c r="L37" s="38"/>
      <c r="N37" s="46">
        <f t="shared" si="4"/>
        <v>0</v>
      </c>
    </row>
    <row r="38" spans="1:14" s="8" customFormat="1" ht="15" thickBot="1" x14ac:dyDescent="0.35">
      <c r="A38" s="38" t="s">
        <v>80</v>
      </c>
      <c r="B38" s="67" t="s">
        <v>90</v>
      </c>
      <c r="C38" s="69"/>
      <c r="D38" s="9"/>
      <c r="E38" s="10" t="s">
        <v>82</v>
      </c>
      <c r="F38" s="10"/>
      <c r="G38" s="10">
        <v>1</v>
      </c>
      <c r="H38" s="32"/>
      <c r="I38" s="11">
        <v>75</v>
      </c>
      <c r="J38" s="7">
        <f t="shared" si="10"/>
        <v>75</v>
      </c>
      <c r="K38" s="33">
        <f>H38*I38</f>
        <v>0</v>
      </c>
      <c r="L38" s="38"/>
      <c r="N38" s="46">
        <f t="shared" si="4"/>
        <v>0</v>
      </c>
    </row>
    <row r="39" spans="1:14" ht="17.399999999999999" x14ac:dyDescent="0.3">
      <c r="H39"/>
      <c r="J39" s="34" t="s">
        <v>111</v>
      </c>
      <c r="K39" s="35">
        <f>SUM(K37:K38,K35,K31:K32,K26:K28,K22:K23,K17:K18,K14:K15,K8:K10,K4:K6)</f>
        <v>0</v>
      </c>
      <c r="N39" s="47">
        <f t="shared" si="4"/>
        <v>0</v>
      </c>
    </row>
    <row r="40" spans="1:14" x14ac:dyDescent="0.3">
      <c r="B40" t="s">
        <v>112</v>
      </c>
      <c r="H40"/>
    </row>
    <row r="41" spans="1:14" x14ac:dyDescent="0.3">
      <c r="H41"/>
    </row>
    <row r="42" spans="1:14" x14ac:dyDescent="0.3">
      <c r="H42"/>
    </row>
    <row r="43" spans="1:14" x14ac:dyDescent="0.3">
      <c r="H43"/>
    </row>
    <row r="44" spans="1:14" x14ac:dyDescent="0.3">
      <c r="H44"/>
    </row>
    <row r="45" spans="1:14" x14ac:dyDescent="0.3">
      <c r="H45"/>
    </row>
    <row r="46" spans="1:14" x14ac:dyDescent="0.3">
      <c r="H46"/>
    </row>
    <row r="47" spans="1:14" x14ac:dyDescent="0.3">
      <c r="H47"/>
    </row>
    <row r="48" spans="1:14" x14ac:dyDescent="0.3">
      <c r="H48"/>
    </row>
    <row r="49" spans="8:8" x14ac:dyDescent="0.3">
      <c r="H49"/>
    </row>
    <row r="50" spans="8:8" x14ac:dyDescent="0.3">
      <c r="H50"/>
    </row>
    <row r="51" spans="8:8" x14ac:dyDescent="0.3">
      <c r="H51"/>
    </row>
    <row r="52" spans="8:8" x14ac:dyDescent="0.3">
      <c r="H52"/>
    </row>
    <row r="53" spans="8:8" x14ac:dyDescent="0.3">
      <c r="H53"/>
    </row>
    <row r="54" spans="8:8" x14ac:dyDescent="0.3">
      <c r="H54"/>
    </row>
    <row r="55" spans="8:8" x14ac:dyDescent="0.3">
      <c r="H55"/>
    </row>
    <row r="56" spans="8:8" x14ac:dyDescent="0.3">
      <c r="H56"/>
    </row>
    <row r="57" spans="8:8" x14ac:dyDescent="0.3">
      <c r="H57"/>
    </row>
    <row r="58" spans="8:8" x14ac:dyDescent="0.3">
      <c r="H58"/>
    </row>
    <row r="59" spans="8:8" x14ac:dyDescent="0.3">
      <c r="H59"/>
    </row>
    <row r="60" spans="8:8" x14ac:dyDescent="0.3">
      <c r="H60"/>
    </row>
    <row r="61" spans="8:8" x14ac:dyDescent="0.3">
      <c r="H61"/>
    </row>
    <row r="62" spans="8:8" x14ac:dyDescent="0.3">
      <c r="H62"/>
    </row>
    <row r="63" spans="8:8" x14ac:dyDescent="0.3">
      <c r="H63"/>
    </row>
    <row r="64" spans="8:8" x14ac:dyDescent="0.3">
      <c r="H64"/>
    </row>
    <row r="65" spans="8:8" x14ac:dyDescent="0.3">
      <c r="H65"/>
    </row>
    <row r="66" spans="8:8" x14ac:dyDescent="0.3">
      <c r="H66"/>
    </row>
    <row r="67" spans="8:8" x14ac:dyDescent="0.3">
      <c r="H67"/>
    </row>
    <row r="68" spans="8:8" x14ac:dyDescent="0.3">
      <c r="H68"/>
    </row>
    <row r="69" spans="8:8" x14ac:dyDescent="0.3">
      <c r="H69"/>
    </row>
    <row r="70" spans="8:8" x14ac:dyDescent="0.3">
      <c r="H70"/>
    </row>
    <row r="71" spans="8:8" x14ac:dyDescent="0.3">
      <c r="H71"/>
    </row>
    <row r="72" spans="8:8" x14ac:dyDescent="0.3">
      <c r="H72"/>
    </row>
    <row r="73" spans="8:8" x14ac:dyDescent="0.3">
      <c r="H73"/>
    </row>
    <row r="74" spans="8:8" x14ac:dyDescent="0.3">
      <c r="H74"/>
    </row>
    <row r="75" spans="8:8" x14ac:dyDescent="0.3">
      <c r="H75"/>
    </row>
    <row r="76" spans="8:8" x14ac:dyDescent="0.3">
      <c r="H76"/>
    </row>
    <row r="77" spans="8:8" x14ac:dyDescent="0.3">
      <c r="H77"/>
    </row>
    <row r="78" spans="8:8" x14ac:dyDescent="0.3">
      <c r="H78"/>
    </row>
    <row r="79" spans="8:8" x14ac:dyDescent="0.3">
      <c r="H79"/>
    </row>
    <row r="80" spans="8:8" x14ac:dyDescent="0.3">
      <c r="H80"/>
    </row>
    <row r="81" spans="8:8" x14ac:dyDescent="0.3">
      <c r="H81"/>
    </row>
    <row r="82" spans="8:8" x14ac:dyDescent="0.3">
      <c r="H82"/>
    </row>
    <row r="83" spans="8:8" x14ac:dyDescent="0.3">
      <c r="H83"/>
    </row>
    <row r="84" spans="8:8" x14ac:dyDescent="0.3">
      <c r="H84"/>
    </row>
    <row r="85" spans="8:8" x14ac:dyDescent="0.3">
      <c r="H85"/>
    </row>
    <row r="86" spans="8:8" x14ac:dyDescent="0.3">
      <c r="H86"/>
    </row>
    <row r="87" spans="8:8" x14ac:dyDescent="0.3">
      <c r="H87"/>
    </row>
    <row r="88" spans="8:8" x14ac:dyDescent="0.3">
      <c r="H88"/>
    </row>
    <row r="89" spans="8:8" x14ac:dyDescent="0.3">
      <c r="H89"/>
    </row>
    <row r="90" spans="8:8" x14ac:dyDescent="0.3">
      <c r="H90"/>
    </row>
    <row r="91" spans="8:8" x14ac:dyDescent="0.3">
      <c r="H91"/>
    </row>
    <row r="92" spans="8:8" x14ac:dyDescent="0.3">
      <c r="H92"/>
    </row>
    <row r="93" spans="8:8" x14ac:dyDescent="0.3">
      <c r="H93"/>
    </row>
    <row r="94" spans="8:8" x14ac:dyDescent="0.3">
      <c r="H94"/>
    </row>
    <row r="95" spans="8:8" x14ac:dyDescent="0.3">
      <c r="H95"/>
    </row>
    <row r="96" spans="8:8" x14ac:dyDescent="0.3">
      <c r="H96"/>
    </row>
    <row r="97" spans="8:8" x14ac:dyDescent="0.3">
      <c r="H97"/>
    </row>
    <row r="98" spans="8:8" x14ac:dyDescent="0.3">
      <c r="H98"/>
    </row>
    <row r="99" spans="8:8" x14ac:dyDescent="0.3">
      <c r="H99"/>
    </row>
    <row r="100" spans="8:8" x14ac:dyDescent="0.3">
      <c r="H100"/>
    </row>
    <row r="101" spans="8:8" x14ac:dyDescent="0.3">
      <c r="H101"/>
    </row>
    <row r="102" spans="8:8" x14ac:dyDescent="0.3">
      <c r="H102"/>
    </row>
    <row r="103" spans="8:8" x14ac:dyDescent="0.3">
      <c r="H103"/>
    </row>
    <row r="104" spans="8:8" x14ac:dyDescent="0.3">
      <c r="H104"/>
    </row>
    <row r="105" spans="8:8" x14ac:dyDescent="0.3">
      <c r="H105"/>
    </row>
    <row r="106" spans="8:8" x14ac:dyDescent="0.3">
      <c r="H106"/>
    </row>
    <row r="107" spans="8:8" x14ac:dyDescent="0.3">
      <c r="H107"/>
    </row>
    <row r="108" spans="8:8" x14ac:dyDescent="0.3">
      <c r="H108"/>
    </row>
    <row r="109" spans="8:8" x14ac:dyDescent="0.3">
      <c r="H109"/>
    </row>
    <row r="110" spans="8:8" x14ac:dyDescent="0.3">
      <c r="H110"/>
    </row>
    <row r="111" spans="8:8" x14ac:dyDescent="0.3">
      <c r="H111"/>
    </row>
    <row r="112" spans="8:8" x14ac:dyDescent="0.3">
      <c r="H112"/>
    </row>
    <row r="113" spans="8:8" x14ac:dyDescent="0.3">
      <c r="H113"/>
    </row>
    <row r="114" spans="8:8" x14ac:dyDescent="0.3">
      <c r="H114"/>
    </row>
    <row r="115" spans="8:8" x14ac:dyDescent="0.3">
      <c r="H115"/>
    </row>
    <row r="116" spans="8:8" x14ac:dyDescent="0.3">
      <c r="H116"/>
    </row>
    <row r="117" spans="8:8" x14ac:dyDescent="0.3">
      <c r="H117"/>
    </row>
    <row r="118" spans="8:8" x14ac:dyDescent="0.3">
      <c r="H118"/>
    </row>
    <row r="119" spans="8:8" x14ac:dyDescent="0.3">
      <c r="H119"/>
    </row>
    <row r="120" spans="8:8" x14ac:dyDescent="0.3">
      <c r="H120"/>
    </row>
    <row r="121" spans="8:8" x14ac:dyDescent="0.3">
      <c r="H121"/>
    </row>
    <row r="122" spans="8:8" x14ac:dyDescent="0.3">
      <c r="H122"/>
    </row>
    <row r="123" spans="8:8" x14ac:dyDescent="0.3">
      <c r="H123"/>
    </row>
    <row r="124" spans="8:8" x14ac:dyDescent="0.3">
      <c r="H124"/>
    </row>
    <row r="125" spans="8:8" x14ac:dyDescent="0.3">
      <c r="H125"/>
    </row>
    <row r="126" spans="8:8" x14ac:dyDescent="0.3">
      <c r="H126"/>
    </row>
    <row r="127" spans="8:8" x14ac:dyDescent="0.3">
      <c r="H127"/>
    </row>
    <row r="128" spans="8:8" x14ac:dyDescent="0.3">
      <c r="H128"/>
    </row>
    <row r="129" spans="8:8" x14ac:dyDescent="0.3">
      <c r="H129"/>
    </row>
    <row r="130" spans="8:8" x14ac:dyDescent="0.3">
      <c r="H130"/>
    </row>
    <row r="131" spans="8:8" x14ac:dyDescent="0.3">
      <c r="H131"/>
    </row>
    <row r="132" spans="8:8" x14ac:dyDescent="0.3">
      <c r="H132"/>
    </row>
    <row r="133" spans="8:8" x14ac:dyDescent="0.3">
      <c r="H133"/>
    </row>
    <row r="134" spans="8:8" x14ac:dyDescent="0.3">
      <c r="H134"/>
    </row>
    <row r="135" spans="8:8" x14ac:dyDescent="0.3">
      <c r="H135"/>
    </row>
    <row r="136" spans="8:8" x14ac:dyDescent="0.3">
      <c r="H136"/>
    </row>
    <row r="137" spans="8:8" x14ac:dyDescent="0.3">
      <c r="H137"/>
    </row>
    <row r="138" spans="8:8" x14ac:dyDescent="0.3">
      <c r="H138"/>
    </row>
    <row r="139" spans="8:8" x14ac:dyDescent="0.3">
      <c r="H139"/>
    </row>
    <row r="140" spans="8:8" x14ac:dyDescent="0.3">
      <c r="H140"/>
    </row>
    <row r="141" spans="8:8" x14ac:dyDescent="0.3">
      <c r="H141"/>
    </row>
    <row r="142" spans="8:8" x14ac:dyDescent="0.3">
      <c r="H142"/>
    </row>
    <row r="143" spans="8:8" x14ac:dyDescent="0.3">
      <c r="H143"/>
    </row>
    <row r="144" spans="8:8" x14ac:dyDescent="0.3">
      <c r="H144"/>
    </row>
    <row r="145" spans="8:8" x14ac:dyDescent="0.3">
      <c r="H145"/>
    </row>
    <row r="146" spans="8:8" x14ac:dyDescent="0.3">
      <c r="H146"/>
    </row>
    <row r="147" spans="8:8" x14ac:dyDescent="0.3">
      <c r="H147"/>
    </row>
    <row r="148" spans="8:8" x14ac:dyDescent="0.3">
      <c r="H148"/>
    </row>
    <row r="149" spans="8:8" x14ac:dyDescent="0.3">
      <c r="H149"/>
    </row>
    <row r="150" spans="8:8" x14ac:dyDescent="0.3">
      <c r="H150"/>
    </row>
    <row r="151" spans="8:8" x14ac:dyDescent="0.3">
      <c r="H151"/>
    </row>
    <row r="152" spans="8:8" x14ac:dyDescent="0.3">
      <c r="H152"/>
    </row>
    <row r="153" spans="8:8" x14ac:dyDescent="0.3">
      <c r="H153"/>
    </row>
    <row r="154" spans="8:8" x14ac:dyDescent="0.3">
      <c r="H154"/>
    </row>
    <row r="155" spans="8:8" x14ac:dyDescent="0.3">
      <c r="H155"/>
    </row>
    <row r="156" spans="8:8" x14ac:dyDescent="0.3">
      <c r="H156"/>
    </row>
    <row r="157" spans="8:8" x14ac:dyDescent="0.3">
      <c r="H157"/>
    </row>
    <row r="158" spans="8:8" x14ac:dyDescent="0.3">
      <c r="H158"/>
    </row>
    <row r="159" spans="8:8" x14ac:dyDescent="0.3">
      <c r="H159"/>
    </row>
    <row r="160" spans="8:8" x14ac:dyDescent="0.3">
      <c r="H160"/>
    </row>
    <row r="161" spans="8:8" x14ac:dyDescent="0.3">
      <c r="H161"/>
    </row>
    <row r="162" spans="8:8" x14ac:dyDescent="0.3">
      <c r="H162"/>
    </row>
    <row r="163" spans="8:8" x14ac:dyDescent="0.3">
      <c r="H163"/>
    </row>
    <row r="164" spans="8:8" x14ac:dyDescent="0.3">
      <c r="H164"/>
    </row>
    <row r="165" spans="8:8" x14ac:dyDescent="0.3">
      <c r="H165"/>
    </row>
    <row r="166" spans="8:8" x14ac:dyDescent="0.3">
      <c r="H166"/>
    </row>
    <row r="167" spans="8:8" x14ac:dyDescent="0.3">
      <c r="H167"/>
    </row>
    <row r="168" spans="8:8" x14ac:dyDescent="0.3">
      <c r="H168"/>
    </row>
    <row r="169" spans="8:8" x14ac:dyDescent="0.3">
      <c r="H169"/>
    </row>
    <row r="170" spans="8:8" x14ac:dyDescent="0.3">
      <c r="H170"/>
    </row>
    <row r="171" spans="8:8" x14ac:dyDescent="0.3">
      <c r="H171"/>
    </row>
    <row r="172" spans="8:8" x14ac:dyDescent="0.3">
      <c r="H172"/>
    </row>
    <row r="173" spans="8:8" x14ac:dyDescent="0.3">
      <c r="H173"/>
    </row>
    <row r="174" spans="8:8" x14ac:dyDescent="0.3">
      <c r="H174"/>
    </row>
    <row r="175" spans="8:8" x14ac:dyDescent="0.3">
      <c r="H175"/>
    </row>
    <row r="176" spans="8:8" x14ac:dyDescent="0.3">
      <c r="H176"/>
    </row>
    <row r="177" spans="8:8" x14ac:dyDescent="0.3">
      <c r="H177"/>
    </row>
    <row r="178" spans="8:8" x14ac:dyDescent="0.3">
      <c r="H178"/>
    </row>
    <row r="179" spans="8:8" x14ac:dyDescent="0.3">
      <c r="H179"/>
    </row>
    <row r="180" spans="8:8" x14ac:dyDescent="0.3">
      <c r="H180"/>
    </row>
    <row r="181" spans="8:8" x14ac:dyDescent="0.3">
      <c r="H181"/>
    </row>
    <row r="182" spans="8:8" x14ac:dyDescent="0.3">
      <c r="H182"/>
    </row>
    <row r="183" spans="8:8" x14ac:dyDescent="0.3">
      <c r="H183"/>
    </row>
    <row r="184" spans="8:8" x14ac:dyDescent="0.3">
      <c r="H184"/>
    </row>
    <row r="185" spans="8:8" x14ac:dyDescent="0.3">
      <c r="H185"/>
    </row>
    <row r="186" spans="8:8" x14ac:dyDescent="0.3">
      <c r="H186"/>
    </row>
    <row r="187" spans="8:8" x14ac:dyDescent="0.3">
      <c r="H187"/>
    </row>
    <row r="188" spans="8:8" x14ac:dyDescent="0.3">
      <c r="H188"/>
    </row>
    <row r="189" spans="8:8" x14ac:dyDescent="0.3">
      <c r="H189"/>
    </row>
    <row r="190" spans="8:8" x14ac:dyDescent="0.3">
      <c r="H190"/>
    </row>
    <row r="191" spans="8:8" x14ac:dyDescent="0.3">
      <c r="H191"/>
    </row>
    <row r="192" spans="8:8" x14ac:dyDescent="0.3">
      <c r="H192"/>
    </row>
    <row r="193" spans="8:8" x14ac:dyDescent="0.3">
      <c r="H193"/>
    </row>
    <row r="194" spans="8:8" x14ac:dyDescent="0.3">
      <c r="H194"/>
    </row>
    <row r="195" spans="8:8" x14ac:dyDescent="0.3">
      <c r="H195"/>
    </row>
    <row r="196" spans="8:8" x14ac:dyDescent="0.3">
      <c r="H196"/>
    </row>
    <row r="197" spans="8:8" x14ac:dyDescent="0.3">
      <c r="H197"/>
    </row>
    <row r="198" spans="8:8" x14ac:dyDescent="0.3">
      <c r="H198"/>
    </row>
    <row r="199" spans="8:8" x14ac:dyDescent="0.3">
      <c r="H199"/>
    </row>
    <row r="200" spans="8:8" x14ac:dyDescent="0.3">
      <c r="H200"/>
    </row>
    <row r="201" spans="8:8" x14ac:dyDescent="0.3">
      <c r="H201"/>
    </row>
    <row r="202" spans="8:8" x14ac:dyDescent="0.3">
      <c r="H202"/>
    </row>
    <row r="203" spans="8:8" x14ac:dyDescent="0.3">
      <c r="H203"/>
    </row>
    <row r="204" spans="8:8" x14ac:dyDescent="0.3">
      <c r="H204"/>
    </row>
    <row r="205" spans="8:8" x14ac:dyDescent="0.3">
      <c r="H205"/>
    </row>
    <row r="206" spans="8:8" x14ac:dyDescent="0.3">
      <c r="H206"/>
    </row>
    <row r="207" spans="8:8" x14ac:dyDescent="0.3">
      <c r="H207"/>
    </row>
    <row r="208" spans="8:8" x14ac:dyDescent="0.3">
      <c r="H208"/>
    </row>
    <row r="209" spans="8:8" x14ac:dyDescent="0.3">
      <c r="H209"/>
    </row>
    <row r="210" spans="8:8" x14ac:dyDescent="0.3">
      <c r="H210"/>
    </row>
    <row r="211" spans="8:8" x14ac:dyDescent="0.3">
      <c r="H211"/>
    </row>
    <row r="212" spans="8:8" x14ac:dyDescent="0.3">
      <c r="H212"/>
    </row>
    <row r="213" spans="8:8" x14ac:dyDescent="0.3">
      <c r="H213"/>
    </row>
    <row r="214" spans="8:8" x14ac:dyDescent="0.3">
      <c r="H214"/>
    </row>
    <row r="215" spans="8:8" x14ac:dyDescent="0.3">
      <c r="H215"/>
    </row>
    <row r="216" spans="8:8" x14ac:dyDescent="0.3">
      <c r="H216"/>
    </row>
    <row r="217" spans="8:8" x14ac:dyDescent="0.3">
      <c r="H217"/>
    </row>
    <row r="218" spans="8:8" x14ac:dyDescent="0.3">
      <c r="H218"/>
    </row>
    <row r="219" spans="8:8" x14ac:dyDescent="0.3">
      <c r="H219"/>
    </row>
    <row r="220" spans="8:8" x14ac:dyDescent="0.3">
      <c r="H220"/>
    </row>
    <row r="221" spans="8:8" x14ac:dyDescent="0.3">
      <c r="H221"/>
    </row>
    <row r="222" spans="8:8" x14ac:dyDescent="0.3">
      <c r="H222"/>
    </row>
    <row r="223" spans="8:8" x14ac:dyDescent="0.3">
      <c r="H223"/>
    </row>
    <row r="224" spans="8:8" x14ac:dyDescent="0.3">
      <c r="H224"/>
    </row>
    <row r="225" spans="8:8" x14ac:dyDescent="0.3">
      <c r="H225"/>
    </row>
    <row r="226" spans="8:8" x14ac:dyDescent="0.3">
      <c r="H226"/>
    </row>
    <row r="227" spans="8:8" x14ac:dyDescent="0.3">
      <c r="H227"/>
    </row>
    <row r="228" spans="8:8" x14ac:dyDescent="0.3">
      <c r="H228"/>
    </row>
    <row r="229" spans="8:8" x14ac:dyDescent="0.3">
      <c r="H229"/>
    </row>
    <row r="230" spans="8:8" x14ac:dyDescent="0.3">
      <c r="H230"/>
    </row>
    <row r="231" spans="8:8" x14ac:dyDescent="0.3">
      <c r="H231"/>
    </row>
    <row r="232" spans="8:8" x14ac:dyDescent="0.3">
      <c r="H232"/>
    </row>
    <row r="233" spans="8:8" x14ac:dyDescent="0.3">
      <c r="H233"/>
    </row>
    <row r="234" spans="8:8" x14ac:dyDescent="0.3">
      <c r="H234"/>
    </row>
    <row r="235" spans="8:8" x14ac:dyDescent="0.3">
      <c r="H235"/>
    </row>
    <row r="236" spans="8:8" x14ac:dyDescent="0.3">
      <c r="H236"/>
    </row>
    <row r="237" spans="8:8" x14ac:dyDescent="0.3">
      <c r="H237"/>
    </row>
    <row r="238" spans="8:8" x14ac:dyDescent="0.3">
      <c r="H238"/>
    </row>
    <row r="239" spans="8:8" x14ac:dyDescent="0.3">
      <c r="H239"/>
    </row>
    <row r="240" spans="8:8" x14ac:dyDescent="0.3">
      <c r="H240"/>
    </row>
    <row r="241" spans="8:8" x14ac:dyDescent="0.3">
      <c r="H241"/>
    </row>
    <row r="242" spans="8:8" x14ac:dyDescent="0.3">
      <c r="H242"/>
    </row>
    <row r="243" spans="8:8" x14ac:dyDescent="0.3">
      <c r="H243"/>
    </row>
    <row r="244" spans="8:8" x14ac:dyDescent="0.3">
      <c r="H244"/>
    </row>
    <row r="245" spans="8:8" x14ac:dyDescent="0.3">
      <c r="H245"/>
    </row>
    <row r="246" spans="8:8" x14ac:dyDescent="0.3">
      <c r="H246"/>
    </row>
    <row r="247" spans="8:8" x14ac:dyDescent="0.3">
      <c r="H247"/>
    </row>
    <row r="248" spans="8:8" x14ac:dyDescent="0.3">
      <c r="H248"/>
    </row>
    <row r="249" spans="8:8" x14ac:dyDescent="0.3">
      <c r="H249"/>
    </row>
    <row r="250" spans="8:8" x14ac:dyDescent="0.3">
      <c r="H250"/>
    </row>
    <row r="251" spans="8:8" x14ac:dyDescent="0.3">
      <c r="H251"/>
    </row>
    <row r="252" spans="8:8" x14ac:dyDescent="0.3">
      <c r="H252"/>
    </row>
    <row r="253" spans="8:8" x14ac:dyDescent="0.3">
      <c r="H253"/>
    </row>
    <row r="254" spans="8:8" x14ac:dyDescent="0.3">
      <c r="H254"/>
    </row>
    <row r="255" spans="8:8" x14ac:dyDescent="0.3">
      <c r="H255"/>
    </row>
    <row r="256" spans="8:8" x14ac:dyDescent="0.3">
      <c r="H256"/>
    </row>
    <row r="257" spans="8:8" x14ac:dyDescent="0.3">
      <c r="H257"/>
    </row>
    <row r="258" spans="8:8" x14ac:dyDescent="0.3">
      <c r="H258"/>
    </row>
    <row r="259" spans="8:8" x14ac:dyDescent="0.3">
      <c r="H259"/>
    </row>
    <row r="260" spans="8:8" x14ac:dyDescent="0.3">
      <c r="H260"/>
    </row>
    <row r="261" spans="8:8" x14ac:dyDescent="0.3">
      <c r="H261"/>
    </row>
    <row r="262" spans="8:8" x14ac:dyDescent="0.3">
      <c r="H262"/>
    </row>
    <row r="263" spans="8:8" x14ac:dyDescent="0.3">
      <c r="H263"/>
    </row>
    <row r="264" spans="8:8" x14ac:dyDescent="0.3">
      <c r="H264"/>
    </row>
    <row r="265" spans="8:8" x14ac:dyDescent="0.3">
      <c r="H265"/>
    </row>
    <row r="266" spans="8:8" x14ac:dyDescent="0.3">
      <c r="H266"/>
    </row>
    <row r="267" spans="8:8" x14ac:dyDescent="0.3">
      <c r="H267"/>
    </row>
    <row r="268" spans="8:8" x14ac:dyDescent="0.3">
      <c r="H268"/>
    </row>
    <row r="269" spans="8:8" x14ac:dyDescent="0.3">
      <c r="H269"/>
    </row>
    <row r="270" spans="8:8" x14ac:dyDescent="0.3">
      <c r="H270"/>
    </row>
    <row r="271" spans="8:8" x14ac:dyDescent="0.3">
      <c r="H271"/>
    </row>
    <row r="272" spans="8:8" x14ac:dyDescent="0.3">
      <c r="H272"/>
    </row>
    <row r="273" spans="8:8" x14ac:dyDescent="0.3">
      <c r="H273"/>
    </row>
    <row r="274" spans="8:8" x14ac:dyDescent="0.3">
      <c r="H274"/>
    </row>
    <row r="275" spans="8:8" x14ac:dyDescent="0.3">
      <c r="H275"/>
    </row>
    <row r="276" spans="8:8" x14ac:dyDescent="0.3">
      <c r="H276"/>
    </row>
    <row r="277" spans="8:8" x14ac:dyDescent="0.3">
      <c r="H277"/>
    </row>
    <row r="278" spans="8:8" x14ac:dyDescent="0.3">
      <c r="H278"/>
    </row>
    <row r="279" spans="8:8" x14ac:dyDescent="0.3">
      <c r="H279"/>
    </row>
    <row r="280" spans="8:8" x14ac:dyDescent="0.3">
      <c r="H280"/>
    </row>
    <row r="281" spans="8:8" x14ac:dyDescent="0.3">
      <c r="H281"/>
    </row>
    <row r="282" spans="8:8" x14ac:dyDescent="0.3">
      <c r="H282"/>
    </row>
    <row r="283" spans="8:8" x14ac:dyDescent="0.3">
      <c r="H283"/>
    </row>
    <row r="284" spans="8:8" x14ac:dyDescent="0.3">
      <c r="H284"/>
    </row>
    <row r="285" spans="8:8" x14ac:dyDescent="0.3">
      <c r="H285"/>
    </row>
    <row r="286" spans="8:8" x14ac:dyDescent="0.3">
      <c r="H286"/>
    </row>
    <row r="287" spans="8:8" x14ac:dyDescent="0.3">
      <c r="H287"/>
    </row>
    <row r="288" spans="8:8" x14ac:dyDescent="0.3">
      <c r="H288"/>
    </row>
    <row r="289" spans="8:8" x14ac:dyDescent="0.3">
      <c r="H289"/>
    </row>
    <row r="290" spans="8:8" x14ac:dyDescent="0.3">
      <c r="H290"/>
    </row>
    <row r="291" spans="8:8" x14ac:dyDescent="0.3">
      <c r="H291"/>
    </row>
    <row r="292" spans="8:8" x14ac:dyDescent="0.3">
      <c r="H292"/>
    </row>
    <row r="293" spans="8:8" x14ac:dyDescent="0.3">
      <c r="H293"/>
    </row>
    <row r="294" spans="8:8" x14ac:dyDescent="0.3">
      <c r="H294"/>
    </row>
    <row r="295" spans="8:8" x14ac:dyDescent="0.3">
      <c r="H295"/>
    </row>
    <row r="296" spans="8:8" x14ac:dyDescent="0.3">
      <c r="H296"/>
    </row>
    <row r="297" spans="8:8" x14ac:dyDescent="0.3">
      <c r="H297"/>
    </row>
    <row r="298" spans="8:8" x14ac:dyDescent="0.3">
      <c r="H298"/>
    </row>
    <row r="299" spans="8:8" x14ac:dyDescent="0.3">
      <c r="H299"/>
    </row>
    <row r="300" spans="8:8" x14ac:dyDescent="0.3">
      <c r="H300"/>
    </row>
    <row r="301" spans="8:8" x14ac:dyDescent="0.3">
      <c r="H301"/>
    </row>
    <row r="302" spans="8:8" x14ac:dyDescent="0.3">
      <c r="H302"/>
    </row>
    <row r="303" spans="8:8" x14ac:dyDescent="0.3">
      <c r="H303"/>
    </row>
    <row r="304" spans="8:8" x14ac:dyDescent="0.3">
      <c r="H304"/>
    </row>
    <row r="305" spans="8:8" x14ac:dyDescent="0.3">
      <c r="H305"/>
    </row>
    <row r="306" spans="8:8" x14ac:dyDescent="0.3">
      <c r="H306"/>
    </row>
    <row r="307" spans="8:8" x14ac:dyDescent="0.3">
      <c r="H307"/>
    </row>
    <row r="308" spans="8:8" x14ac:dyDescent="0.3">
      <c r="H308"/>
    </row>
    <row r="309" spans="8:8" x14ac:dyDescent="0.3">
      <c r="H309"/>
    </row>
    <row r="310" spans="8:8" x14ac:dyDescent="0.3">
      <c r="H310"/>
    </row>
    <row r="311" spans="8:8" x14ac:dyDescent="0.3">
      <c r="H311"/>
    </row>
    <row r="312" spans="8:8" x14ac:dyDescent="0.3">
      <c r="H312"/>
    </row>
    <row r="313" spans="8:8" x14ac:dyDescent="0.3">
      <c r="H313"/>
    </row>
    <row r="314" spans="8:8" x14ac:dyDescent="0.3">
      <c r="H314"/>
    </row>
    <row r="315" spans="8:8" x14ac:dyDescent="0.3">
      <c r="H315"/>
    </row>
    <row r="316" spans="8:8" x14ac:dyDescent="0.3">
      <c r="H316"/>
    </row>
    <row r="317" spans="8:8" x14ac:dyDescent="0.3">
      <c r="H317"/>
    </row>
    <row r="318" spans="8:8" x14ac:dyDescent="0.3">
      <c r="H318"/>
    </row>
    <row r="319" spans="8:8" x14ac:dyDescent="0.3">
      <c r="H319"/>
    </row>
    <row r="320" spans="8:8" x14ac:dyDescent="0.3">
      <c r="H320"/>
    </row>
    <row r="321" spans="8:8" x14ac:dyDescent="0.3">
      <c r="H321"/>
    </row>
    <row r="322" spans="8:8" x14ac:dyDescent="0.3">
      <c r="H322"/>
    </row>
    <row r="323" spans="8:8" x14ac:dyDescent="0.3">
      <c r="H323"/>
    </row>
    <row r="324" spans="8:8" x14ac:dyDescent="0.3">
      <c r="H324"/>
    </row>
    <row r="325" spans="8:8" x14ac:dyDescent="0.3">
      <c r="H325"/>
    </row>
    <row r="326" spans="8:8" x14ac:dyDescent="0.3">
      <c r="H326"/>
    </row>
    <row r="327" spans="8:8" x14ac:dyDescent="0.3">
      <c r="H327"/>
    </row>
    <row r="328" spans="8:8" x14ac:dyDescent="0.3">
      <c r="H328"/>
    </row>
    <row r="329" spans="8:8" x14ac:dyDescent="0.3">
      <c r="H329"/>
    </row>
    <row r="330" spans="8:8" x14ac:dyDescent="0.3">
      <c r="H330"/>
    </row>
    <row r="331" spans="8:8" x14ac:dyDescent="0.3">
      <c r="H331"/>
    </row>
    <row r="332" spans="8:8" x14ac:dyDescent="0.3">
      <c r="H332"/>
    </row>
    <row r="333" spans="8:8" x14ac:dyDescent="0.3">
      <c r="H333"/>
    </row>
    <row r="334" spans="8:8" x14ac:dyDescent="0.3">
      <c r="H334"/>
    </row>
    <row r="335" spans="8:8" x14ac:dyDescent="0.3">
      <c r="H335"/>
    </row>
    <row r="336" spans="8:8" x14ac:dyDescent="0.3">
      <c r="H336"/>
    </row>
    <row r="337" spans="8:8" x14ac:dyDescent="0.3">
      <c r="H337"/>
    </row>
    <row r="338" spans="8:8" x14ac:dyDescent="0.3">
      <c r="H338"/>
    </row>
    <row r="339" spans="8:8" x14ac:dyDescent="0.3">
      <c r="H339"/>
    </row>
    <row r="340" spans="8:8" x14ac:dyDescent="0.3">
      <c r="H340"/>
    </row>
    <row r="341" spans="8:8" x14ac:dyDescent="0.3">
      <c r="H341"/>
    </row>
    <row r="342" spans="8:8" x14ac:dyDescent="0.3">
      <c r="H342"/>
    </row>
    <row r="343" spans="8:8" x14ac:dyDescent="0.3">
      <c r="H343"/>
    </row>
    <row r="344" spans="8:8" x14ac:dyDescent="0.3">
      <c r="H344"/>
    </row>
    <row r="345" spans="8:8" x14ac:dyDescent="0.3">
      <c r="H345"/>
    </row>
    <row r="346" spans="8:8" x14ac:dyDescent="0.3">
      <c r="H346"/>
    </row>
    <row r="347" spans="8:8" x14ac:dyDescent="0.3">
      <c r="H347"/>
    </row>
    <row r="348" spans="8:8" x14ac:dyDescent="0.3">
      <c r="H348"/>
    </row>
    <row r="349" spans="8:8" x14ac:dyDescent="0.3">
      <c r="H349"/>
    </row>
    <row r="350" spans="8:8" x14ac:dyDescent="0.3">
      <c r="H350"/>
    </row>
    <row r="351" spans="8:8" x14ac:dyDescent="0.3">
      <c r="H351"/>
    </row>
    <row r="352" spans="8:8" x14ac:dyDescent="0.3">
      <c r="H352"/>
    </row>
    <row r="353" spans="8:8" x14ac:dyDescent="0.3">
      <c r="H353"/>
    </row>
    <row r="354" spans="8:8" x14ac:dyDescent="0.3">
      <c r="H354"/>
    </row>
    <row r="355" spans="8:8" x14ac:dyDescent="0.3">
      <c r="H355"/>
    </row>
    <row r="356" spans="8:8" x14ac:dyDescent="0.3">
      <c r="H356"/>
    </row>
    <row r="357" spans="8:8" x14ac:dyDescent="0.3">
      <c r="H357"/>
    </row>
    <row r="358" spans="8:8" x14ac:dyDescent="0.3">
      <c r="H358"/>
    </row>
    <row r="359" spans="8:8" x14ac:dyDescent="0.3">
      <c r="H359"/>
    </row>
    <row r="360" spans="8:8" x14ac:dyDescent="0.3">
      <c r="H360"/>
    </row>
    <row r="361" spans="8:8" x14ac:dyDescent="0.3">
      <c r="H361"/>
    </row>
    <row r="362" spans="8:8" x14ac:dyDescent="0.3">
      <c r="H362"/>
    </row>
    <row r="363" spans="8:8" x14ac:dyDescent="0.3">
      <c r="H363"/>
    </row>
    <row r="364" spans="8:8" x14ac:dyDescent="0.3">
      <c r="H364"/>
    </row>
    <row r="365" spans="8:8" x14ac:dyDescent="0.3">
      <c r="H365"/>
    </row>
    <row r="366" spans="8:8" x14ac:dyDescent="0.3">
      <c r="H366"/>
    </row>
    <row r="367" spans="8:8" x14ac:dyDescent="0.3">
      <c r="H367"/>
    </row>
    <row r="368" spans="8:8" x14ac:dyDescent="0.3">
      <c r="H368"/>
    </row>
    <row r="369" spans="8:8" x14ac:dyDescent="0.3">
      <c r="H369"/>
    </row>
    <row r="370" spans="8:8" x14ac:dyDescent="0.3">
      <c r="H370"/>
    </row>
    <row r="371" spans="8:8" x14ac:dyDescent="0.3">
      <c r="H371"/>
    </row>
    <row r="372" spans="8:8" x14ac:dyDescent="0.3">
      <c r="H372"/>
    </row>
    <row r="373" spans="8:8" x14ac:dyDescent="0.3">
      <c r="H373"/>
    </row>
    <row r="374" spans="8:8" x14ac:dyDescent="0.3">
      <c r="H374"/>
    </row>
    <row r="375" spans="8:8" x14ac:dyDescent="0.3">
      <c r="H375"/>
    </row>
    <row r="376" spans="8:8" x14ac:dyDescent="0.3">
      <c r="H376"/>
    </row>
    <row r="377" spans="8:8" x14ac:dyDescent="0.3">
      <c r="H377"/>
    </row>
    <row r="378" spans="8:8" x14ac:dyDescent="0.3">
      <c r="H378"/>
    </row>
    <row r="379" spans="8:8" x14ac:dyDescent="0.3">
      <c r="H379"/>
    </row>
    <row r="380" spans="8:8" x14ac:dyDescent="0.3">
      <c r="H380"/>
    </row>
    <row r="381" spans="8:8" x14ac:dyDescent="0.3">
      <c r="H381"/>
    </row>
    <row r="382" spans="8:8" x14ac:dyDescent="0.3">
      <c r="H382"/>
    </row>
    <row r="383" spans="8:8" x14ac:dyDescent="0.3">
      <c r="H383"/>
    </row>
    <row r="384" spans="8:8" x14ac:dyDescent="0.3">
      <c r="H384"/>
    </row>
    <row r="385" spans="8:8" x14ac:dyDescent="0.3">
      <c r="H385"/>
    </row>
    <row r="386" spans="8:8" x14ac:dyDescent="0.3">
      <c r="H386"/>
    </row>
    <row r="387" spans="8:8" x14ac:dyDescent="0.3">
      <c r="H387"/>
    </row>
    <row r="388" spans="8:8" x14ac:dyDescent="0.3">
      <c r="H388"/>
    </row>
    <row r="389" spans="8:8" x14ac:dyDescent="0.3">
      <c r="H389"/>
    </row>
    <row r="390" spans="8:8" x14ac:dyDescent="0.3">
      <c r="H390"/>
    </row>
    <row r="391" spans="8:8" x14ac:dyDescent="0.3">
      <c r="H391"/>
    </row>
    <row r="392" spans="8:8" x14ac:dyDescent="0.3">
      <c r="H392"/>
    </row>
    <row r="393" spans="8:8" x14ac:dyDescent="0.3">
      <c r="H393"/>
    </row>
    <row r="394" spans="8:8" x14ac:dyDescent="0.3">
      <c r="H394"/>
    </row>
    <row r="395" spans="8:8" x14ac:dyDescent="0.3">
      <c r="H395"/>
    </row>
    <row r="396" spans="8:8" x14ac:dyDescent="0.3">
      <c r="H396"/>
    </row>
    <row r="397" spans="8:8" x14ac:dyDescent="0.3">
      <c r="H397"/>
    </row>
    <row r="398" spans="8:8" x14ac:dyDescent="0.3">
      <c r="H398"/>
    </row>
    <row r="399" spans="8:8" x14ac:dyDescent="0.3">
      <c r="H399"/>
    </row>
    <row r="400" spans="8:8" x14ac:dyDescent="0.3">
      <c r="H400"/>
    </row>
    <row r="401" spans="8:8" x14ac:dyDescent="0.3">
      <c r="H401"/>
    </row>
    <row r="402" spans="8:8" x14ac:dyDescent="0.3">
      <c r="H402"/>
    </row>
    <row r="403" spans="8:8" x14ac:dyDescent="0.3">
      <c r="H403"/>
    </row>
    <row r="404" spans="8:8" x14ac:dyDescent="0.3">
      <c r="H404"/>
    </row>
    <row r="405" spans="8:8" x14ac:dyDescent="0.3">
      <c r="H405"/>
    </row>
    <row r="406" spans="8:8" x14ac:dyDescent="0.3">
      <c r="H406"/>
    </row>
    <row r="407" spans="8:8" x14ac:dyDescent="0.3">
      <c r="H407"/>
    </row>
    <row r="408" spans="8:8" x14ac:dyDescent="0.3">
      <c r="H408"/>
    </row>
    <row r="409" spans="8:8" x14ac:dyDescent="0.3">
      <c r="H409"/>
    </row>
    <row r="410" spans="8:8" x14ac:dyDescent="0.3">
      <c r="H410"/>
    </row>
    <row r="411" spans="8:8" x14ac:dyDescent="0.3">
      <c r="H411"/>
    </row>
    <row r="412" spans="8:8" x14ac:dyDescent="0.3">
      <c r="H412"/>
    </row>
    <row r="413" spans="8:8" x14ac:dyDescent="0.3">
      <c r="H413"/>
    </row>
    <row r="414" spans="8:8" x14ac:dyDescent="0.3">
      <c r="H414"/>
    </row>
    <row r="415" spans="8:8" x14ac:dyDescent="0.3">
      <c r="H415"/>
    </row>
    <row r="416" spans="8:8" x14ac:dyDescent="0.3">
      <c r="H416"/>
    </row>
    <row r="417" spans="8:8" x14ac:dyDescent="0.3">
      <c r="H417"/>
    </row>
    <row r="418" spans="8:8" x14ac:dyDescent="0.3">
      <c r="H418"/>
    </row>
    <row r="419" spans="8:8" x14ac:dyDescent="0.3">
      <c r="H419"/>
    </row>
    <row r="420" spans="8:8" x14ac:dyDescent="0.3">
      <c r="H420"/>
    </row>
    <row r="421" spans="8:8" x14ac:dyDescent="0.3">
      <c r="H421"/>
    </row>
    <row r="422" spans="8:8" x14ac:dyDescent="0.3">
      <c r="H422"/>
    </row>
    <row r="423" spans="8:8" x14ac:dyDescent="0.3">
      <c r="H423"/>
    </row>
    <row r="424" spans="8:8" x14ac:dyDescent="0.3">
      <c r="H424"/>
    </row>
    <row r="425" spans="8:8" x14ac:dyDescent="0.3">
      <c r="H425"/>
    </row>
    <row r="426" spans="8:8" x14ac:dyDescent="0.3">
      <c r="H426"/>
    </row>
    <row r="427" spans="8:8" x14ac:dyDescent="0.3">
      <c r="H427"/>
    </row>
    <row r="428" spans="8:8" x14ac:dyDescent="0.3">
      <c r="H428"/>
    </row>
    <row r="429" spans="8:8" x14ac:dyDescent="0.3">
      <c r="H429"/>
    </row>
    <row r="430" spans="8:8" x14ac:dyDescent="0.3">
      <c r="H430"/>
    </row>
    <row r="431" spans="8:8" x14ac:dyDescent="0.3">
      <c r="H431"/>
    </row>
    <row r="432" spans="8:8" x14ac:dyDescent="0.3">
      <c r="H432"/>
    </row>
    <row r="433" spans="8:8" x14ac:dyDescent="0.3">
      <c r="H433"/>
    </row>
    <row r="434" spans="8:8" x14ac:dyDescent="0.3">
      <c r="H434"/>
    </row>
    <row r="435" spans="8:8" x14ac:dyDescent="0.3">
      <c r="H435"/>
    </row>
    <row r="436" spans="8:8" x14ac:dyDescent="0.3">
      <c r="H436"/>
    </row>
    <row r="437" spans="8:8" x14ac:dyDescent="0.3">
      <c r="H437"/>
    </row>
    <row r="438" spans="8:8" x14ac:dyDescent="0.3">
      <c r="H438"/>
    </row>
    <row r="439" spans="8:8" x14ac:dyDescent="0.3">
      <c r="H439"/>
    </row>
    <row r="440" spans="8:8" x14ac:dyDescent="0.3">
      <c r="H440"/>
    </row>
    <row r="441" spans="8:8" x14ac:dyDescent="0.3">
      <c r="H441"/>
    </row>
    <row r="442" spans="8:8" x14ac:dyDescent="0.3">
      <c r="H442"/>
    </row>
    <row r="443" spans="8:8" x14ac:dyDescent="0.3">
      <c r="H443"/>
    </row>
    <row r="444" spans="8:8" x14ac:dyDescent="0.3">
      <c r="H444"/>
    </row>
    <row r="445" spans="8:8" x14ac:dyDescent="0.3">
      <c r="H445"/>
    </row>
    <row r="446" spans="8:8" x14ac:dyDescent="0.3">
      <c r="H446"/>
    </row>
    <row r="447" spans="8:8" x14ac:dyDescent="0.3">
      <c r="H447"/>
    </row>
    <row r="448" spans="8:8" x14ac:dyDescent="0.3">
      <c r="H448"/>
    </row>
    <row r="449" spans="8:8" x14ac:dyDescent="0.3">
      <c r="H449"/>
    </row>
    <row r="450" spans="8:8" x14ac:dyDescent="0.3">
      <c r="H450"/>
    </row>
    <row r="451" spans="8:8" x14ac:dyDescent="0.3">
      <c r="H451"/>
    </row>
    <row r="452" spans="8:8" x14ac:dyDescent="0.3">
      <c r="H452"/>
    </row>
    <row r="453" spans="8:8" x14ac:dyDescent="0.3">
      <c r="H453"/>
    </row>
    <row r="454" spans="8:8" x14ac:dyDescent="0.3">
      <c r="H454"/>
    </row>
    <row r="455" spans="8:8" x14ac:dyDescent="0.3">
      <c r="H455"/>
    </row>
    <row r="456" spans="8:8" x14ac:dyDescent="0.3">
      <c r="H456"/>
    </row>
    <row r="457" spans="8:8" x14ac:dyDescent="0.3">
      <c r="H457"/>
    </row>
    <row r="458" spans="8:8" x14ac:dyDescent="0.3">
      <c r="H458"/>
    </row>
    <row r="459" spans="8:8" x14ac:dyDescent="0.3">
      <c r="H459"/>
    </row>
    <row r="460" spans="8:8" x14ac:dyDescent="0.3">
      <c r="H460"/>
    </row>
    <row r="461" spans="8:8" x14ac:dyDescent="0.3">
      <c r="H461"/>
    </row>
    <row r="462" spans="8:8" x14ac:dyDescent="0.3">
      <c r="H462"/>
    </row>
    <row r="463" spans="8:8" x14ac:dyDescent="0.3">
      <c r="H463"/>
    </row>
    <row r="464" spans="8:8" x14ac:dyDescent="0.3">
      <c r="H464"/>
    </row>
    <row r="465" spans="8:8" x14ac:dyDescent="0.3">
      <c r="H465"/>
    </row>
    <row r="466" spans="8:8" x14ac:dyDescent="0.3">
      <c r="H466"/>
    </row>
    <row r="467" spans="8:8" x14ac:dyDescent="0.3">
      <c r="H467"/>
    </row>
    <row r="468" spans="8:8" x14ac:dyDescent="0.3">
      <c r="H468"/>
    </row>
    <row r="469" spans="8:8" x14ac:dyDescent="0.3">
      <c r="H469"/>
    </row>
    <row r="470" spans="8:8" x14ac:dyDescent="0.3">
      <c r="H470"/>
    </row>
    <row r="471" spans="8:8" x14ac:dyDescent="0.3">
      <c r="H471"/>
    </row>
    <row r="472" spans="8:8" x14ac:dyDescent="0.3">
      <c r="H472"/>
    </row>
    <row r="473" spans="8:8" x14ac:dyDescent="0.3">
      <c r="H473"/>
    </row>
    <row r="474" spans="8:8" x14ac:dyDescent="0.3">
      <c r="H474"/>
    </row>
    <row r="475" spans="8:8" x14ac:dyDescent="0.3">
      <c r="H475"/>
    </row>
    <row r="476" spans="8:8" x14ac:dyDescent="0.3">
      <c r="H476"/>
    </row>
    <row r="477" spans="8:8" x14ac:dyDescent="0.3">
      <c r="H477"/>
    </row>
    <row r="478" spans="8:8" x14ac:dyDescent="0.3">
      <c r="H478"/>
    </row>
    <row r="479" spans="8:8" x14ac:dyDescent="0.3">
      <c r="H479"/>
    </row>
    <row r="480" spans="8:8" x14ac:dyDescent="0.3">
      <c r="H480"/>
    </row>
    <row r="481" spans="8:8" x14ac:dyDescent="0.3">
      <c r="H481"/>
    </row>
    <row r="482" spans="8:8" x14ac:dyDescent="0.3">
      <c r="H482"/>
    </row>
    <row r="483" spans="8:8" x14ac:dyDescent="0.3">
      <c r="H483"/>
    </row>
    <row r="484" spans="8:8" x14ac:dyDescent="0.3">
      <c r="H484"/>
    </row>
    <row r="485" spans="8:8" x14ac:dyDescent="0.3">
      <c r="H485"/>
    </row>
    <row r="486" spans="8:8" x14ac:dyDescent="0.3">
      <c r="H486"/>
    </row>
    <row r="487" spans="8:8" x14ac:dyDescent="0.3">
      <c r="H487"/>
    </row>
    <row r="488" spans="8:8" x14ac:dyDescent="0.3">
      <c r="H488"/>
    </row>
    <row r="489" spans="8:8" x14ac:dyDescent="0.3">
      <c r="H489"/>
    </row>
    <row r="490" spans="8:8" x14ac:dyDescent="0.3">
      <c r="H490"/>
    </row>
    <row r="491" spans="8:8" x14ac:dyDescent="0.3">
      <c r="H491"/>
    </row>
    <row r="492" spans="8:8" x14ac:dyDescent="0.3">
      <c r="H492"/>
    </row>
    <row r="493" spans="8:8" x14ac:dyDescent="0.3">
      <c r="H493"/>
    </row>
    <row r="494" spans="8:8" x14ac:dyDescent="0.3">
      <c r="H494"/>
    </row>
    <row r="495" spans="8:8" x14ac:dyDescent="0.3">
      <c r="H495"/>
    </row>
    <row r="496" spans="8:8" x14ac:dyDescent="0.3">
      <c r="H496"/>
    </row>
    <row r="497" spans="8:8" x14ac:dyDescent="0.3">
      <c r="H497"/>
    </row>
    <row r="498" spans="8:8" x14ac:dyDescent="0.3">
      <c r="H498"/>
    </row>
    <row r="499" spans="8:8" x14ac:dyDescent="0.3">
      <c r="H499"/>
    </row>
    <row r="500" spans="8:8" x14ac:dyDescent="0.3">
      <c r="H500"/>
    </row>
    <row r="501" spans="8:8" x14ac:dyDescent="0.3">
      <c r="H501"/>
    </row>
    <row r="502" spans="8:8" x14ac:dyDescent="0.3">
      <c r="H502"/>
    </row>
    <row r="503" spans="8:8" x14ac:dyDescent="0.3">
      <c r="H503"/>
    </row>
    <row r="504" spans="8:8" x14ac:dyDescent="0.3">
      <c r="H504"/>
    </row>
    <row r="505" spans="8:8" x14ac:dyDescent="0.3">
      <c r="H505"/>
    </row>
    <row r="506" spans="8:8" x14ac:dyDescent="0.3">
      <c r="H506"/>
    </row>
    <row r="507" spans="8:8" x14ac:dyDescent="0.3">
      <c r="H507"/>
    </row>
    <row r="508" spans="8:8" x14ac:dyDescent="0.3">
      <c r="H508"/>
    </row>
    <row r="509" spans="8:8" x14ac:dyDescent="0.3">
      <c r="H509"/>
    </row>
    <row r="510" spans="8:8" x14ac:dyDescent="0.3">
      <c r="H510"/>
    </row>
    <row r="511" spans="8:8" x14ac:dyDescent="0.3">
      <c r="H511"/>
    </row>
    <row r="512" spans="8:8" x14ac:dyDescent="0.3">
      <c r="H512"/>
    </row>
    <row r="513" spans="8:8" x14ac:dyDescent="0.3">
      <c r="H513"/>
    </row>
    <row r="514" spans="8:8" x14ac:dyDescent="0.3">
      <c r="H514"/>
    </row>
    <row r="515" spans="8:8" x14ac:dyDescent="0.3">
      <c r="H515"/>
    </row>
    <row r="516" spans="8:8" x14ac:dyDescent="0.3">
      <c r="H516"/>
    </row>
    <row r="517" spans="8:8" x14ac:dyDescent="0.3">
      <c r="H517"/>
    </row>
    <row r="518" spans="8:8" x14ac:dyDescent="0.3">
      <c r="H518"/>
    </row>
    <row r="519" spans="8:8" x14ac:dyDescent="0.3">
      <c r="H519"/>
    </row>
    <row r="520" spans="8:8" x14ac:dyDescent="0.3">
      <c r="H520"/>
    </row>
    <row r="521" spans="8:8" x14ac:dyDescent="0.3">
      <c r="H521"/>
    </row>
    <row r="522" spans="8:8" x14ac:dyDescent="0.3">
      <c r="H522"/>
    </row>
    <row r="523" spans="8:8" x14ac:dyDescent="0.3">
      <c r="H523"/>
    </row>
    <row r="524" spans="8:8" x14ac:dyDescent="0.3">
      <c r="H524"/>
    </row>
    <row r="525" spans="8:8" x14ac:dyDescent="0.3">
      <c r="H525"/>
    </row>
    <row r="526" spans="8:8" x14ac:dyDescent="0.3">
      <c r="H526"/>
    </row>
    <row r="527" spans="8:8" x14ac:dyDescent="0.3">
      <c r="H527"/>
    </row>
    <row r="528" spans="8:8" x14ac:dyDescent="0.3">
      <c r="H528"/>
    </row>
    <row r="529" spans="8:8" x14ac:dyDescent="0.3">
      <c r="H529"/>
    </row>
    <row r="530" spans="8:8" x14ac:dyDescent="0.3">
      <c r="H530"/>
    </row>
    <row r="531" spans="8:8" x14ac:dyDescent="0.3">
      <c r="H531"/>
    </row>
    <row r="532" spans="8:8" x14ac:dyDescent="0.3">
      <c r="H532"/>
    </row>
    <row r="533" spans="8:8" x14ac:dyDescent="0.3">
      <c r="H533"/>
    </row>
    <row r="534" spans="8:8" x14ac:dyDescent="0.3">
      <c r="H534"/>
    </row>
    <row r="535" spans="8:8" x14ac:dyDescent="0.3">
      <c r="H535"/>
    </row>
    <row r="536" spans="8:8" x14ac:dyDescent="0.3">
      <c r="H536"/>
    </row>
    <row r="537" spans="8:8" x14ac:dyDescent="0.3">
      <c r="H537"/>
    </row>
    <row r="538" spans="8:8" x14ac:dyDescent="0.3">
      <c r="H538"/>
    </row>
    <row r="539" spans="8:8" x14ac:dyDescent="0.3">
      <c r="H539"/>
    </row>
    <row r="540" spans="8:8" x14ac:dyDescent="0.3">
      <c r="H540"/>
    </row>
    <row r="541" spans="8:8" x14ac:dyDescent="0.3">
      <c r="H541"/>
    </row>
    <row r="542" spans="8:8" x14ac:dyDescent="0.3">
      <c r="H542"/>
    </row>
    <row r="543" spans="8:8" x14ac:dyDescent="0.3">
      <c r="H543"/>
    </row>
    <row r="544" spans="8:8" x14ac:dyDescent="0.3">
      <c r="H544"/>
    </row>
    <row r="545" spans="8:8" x14ac:dyDescent="0.3">
      <c r="H545"/>
    </row>
    <row r="546" spans="8:8" x14ac:dyDescent="0.3">
      <c r="H546"/>
    </row>
    <row r="547" spans="8:8" x14ac:dyDescent="0.3">
      <c r="H547"/>
    </row>
    <row r="548" spans="8:8" x14ac:dyDescent="0.3">
      <c r="H548"/>
    </row>
    <row r="549" spans="8:8" x14ac:dyDescent="0.3">
      <c r="H549"/>
    </row>
    <row r="550" spans="8:8" x14ac:dyDescent="0.3">
      <c r="H550"/>
    </row>
    <row r="551" spans="8:8" x14ac:dyDescent="0.3">
      <c r="H551"/>
    </row>
    <row r="552" spans="8:8" x14ac:dyDescent="0.3">
      <c r="H552"/>
    </row>
    <row r="553" spans="8:8" x14ac:dyDescent="0.3">
      <c r="H553"/>
    </row>
    <row r="554" spans="8:8" x14ac:dyDescent="0.3">
      <c r="H554"/>
    </row>
    <row r="555" spans="8:8" x14ac:dyDescent="0.3">
      <c r="H555"/>
    </row>
    <row r="556" spans="8:8" x14ac:dyDescent="0.3">
      <c r="H556"/>
    </row>
    <row r="557" spans="8:8" x14ac:dyDescent="0.3">
      <c r="H557"/>
    </row>
    <row r="558" spans="8:8" x14ac:dyDescent="0.3">
      <c r="H558"/>
    </row>
    <row r="559" spans="8:8" x14ac:dyDescent="0.3">
      <c r="H559"/>
    </row>
    <row r="560" spans="8:8" x14ac:dyDescent="0.3">
      <c r="H560"/>
    </row>
    <row r="561" spans="8:8" x14ac:dyDescent="0.3">
      <c r="H561"/>
    </row>
    <row r="562" spans="8:8" x14ac:dyDescent="0.3">
      <c r="H562"/>
    </row>
    <row r="563" spans="8:8" x14ac:dyDescent="0.3">
      <c r="H563"/>
    </row>
    <row r="564" spans="8:8" x14ac:dyDescent="0.3">
      <c r="H564"/>
    </row>
    <row r="565" spans="8:8" x14ac:dyDescent="0.3">
      <c r="H565"/>
    </row>
    <row r="566" spans="8:8" x14ac:dyDescent="0.3">
      <c r="H566"/>
    </row>
    <row r="567" spans="8:8" x14ac:dyDescent="0.3">
      <c r="H567"/>
    </row>
    <row r="568" spans="8:8" x14ac:dyDescent="0.3">
      <c r="H568"/>
    </row>
    <row r="569" spans="8:8" x14ac:dyDescent="0.3">
      <c r="H569"/>
    </row>
    <row r="570" spans="8:8" x14ac:dyDescent="0.3">
      <c r="H570"/>
    </row>
    <row r="571" spans="8:8" x14ac:dyDescent="0.3">
      <c r="H571"/>
    </row>
    <row r="572" spans="8:8" x14ac:dyDescent="0.3">
      <c r="H572"/>
    </row>
    <row r="573" spans="8:8" x14ac:dyDescent="0.3">
      <c r="H573"/>
    </row>
    <row r="574" spans="8:8" x14ac:dyDescent="0.3">
      <c r="H574"/>
    </row>
    <row r="575" spans="8:8" x14ac:dyDescent="0.3">
      <c r="H575"/>
    </row>
    <row r="576" spans="8:8" x14ac:dyDescent="0.3">
      <c r="H576"/>
    </row>
    <row r="577" spans="8:8" x14ac:dyDescent="0.3">
      <c r="H577"/>
    </row>
    <row r="578" spans="8:8" x14ac:dyDescent="0.3">
      <c r="H578"/>
    </row>
    <row r="579" spans="8:8" x14ac:dyDescent="0.3">
      <c r="H579"/>
    </row>
    <row r="580" spans="8:8" x14ac:dyDescent="0.3">
      <c r="H580"/>
    </row>
    <row r="581" spans="8:8" x14ac:dyDescent="0.3">
      <c r="H581"/>
    </row>
    <row r="582" spans="8:8" x14ac:dyDescent="0.3">
      <c r="H582"/>
    </row>
    <row r="583" spans="8:8" x14ac:dyDescent="0.3">
      <c r="H583"/>
    </row>
    <row r="584" spans="8:8" x14ac:dyDescent="0.3">
      <c r="H584"/>
    </row>
    <row r="585" spans="8:8" x14ac:dyDescent="0.3">
      <c r="H585"/>
    </row>
    <row r="586" spans="8:8" x14ac:dyDescent="0.3">
      <c r="H586"/>
    </row>
    <row r="587" spans="8:8" x14ac:dyDescent="0.3">
      <c r="H587"/>
    </row>
    <row r="588" spans="8:8" x14ac:dyDescent="0.3">
      <c r="H588"/>
    </row>
    <row r="589" spans="8:8" x14ac:dyDescent="0.3">
      <c r="H589"/>
    </row>
    <row r="590" spans="8:8" x14ac:dyDescent="0.3">
      <c r="H590"/>
    </row>
    <row r="591" spans="8:8" x14ac:dyDescent="0.3">
      <c r="H591"/>
    </row>
    <row r="592" spans="8:8" x14ac:dyDescent="0.3">
      <c r="H592"/>
    </row>
    <row r="593" spans="8:8" x14ac:dyDescent="0.3">
      <c r="H593"/>
    </row>
    <row r="594" spans="8:8" x14ac:dyDescent="0.3">
      <c r="H594"/>
    </row>
    <row r="595" spans="8:8" x14ac:dyDescent="0.3">
      <c r="H595"/>
    </row>
    <row r="596" spans="8:8" x14ac:dyDescent="0.3">
      <c r="H596"/>
    </row>
    <row r="597" spans="8:8" x14ac:dyDescent="0.3">
      <c r="H597"/>
    </row>
    <row r="598" spans="8:8" x14ac:dyDescent="0.3">
      <c r="H598"/>
    </row>
    <row r="599" spans="8:8" x14ac:dyDescent="0.3">
      <c r="H599"/>
    </row>
    <row r="600" spans="8:8" x14ac:dyDescent="0.3">
      <c r="H600"/>
    </row>
    <row r="601" spans="8:8" x14ac:dyDescent="0.3">
      <c r="H601"/>
    </row>
    <row r="602" spans="8:8" x14ac:dyDescent="0.3">
      <c r="H602"/>
    </row>
    <row r="603" spans="8:8" x14ac:dyDescent="0.3">
      <c r="H603"/>
    </row>
    <row r="604" spans="8:8" x14ac:dyDescent="0.3">
      <c r="H604"/>
    </row>
    <row r="605" spans="8:8" x14ac:dyDescent="0.3">
      <c r="H605"/>
    </row>
    <row r="606" spans="8:8" x14ac:dyDescent="0.3">
      <c r="H606"/>
    </row>
    <row r="607" spans="8:8" x14ac:dyDescent="0.3">
      <c r="H607"/>
    </row>
    <row r="608" spans="8:8" x14ac:dyDescent="0.3">
      <c r="H608"/>
    </row>
    <row r="609" spans="8:8" x14ac:dyDescent="0.3">
      <c r="H609"/>
    </row>
    <row r="610" spans="8:8" x14ac:dyDescent="0.3">
      <c r="H610"/>
    </row>
    <row r="611" spans="8:8" x14ac:dyDescent="0.3">
      <c r="H611"/>
    </row>
    <row r="612" spans="8:8" x14ac:dyDescent="0.3">
      <c r="H612"/>
    </row>
    <row r="613" spans="8:8" x14ac:dyDescent="0.3">
      <c r="H613"/>
    </row>
    <row r="614" spans="8:8" x14ac:dyDescent="0.3">
      <c r="H614"/>
    </row>
    <row r="615" spans="8:8" x14ac:dyDescent="0.3">
      <c r="H615"/>
    </row>
    <row r="616" spans="8:8" x14ac:dyDescent="0.3">
      <c r="H616"/>
    </row>
    <row r="617" spans="8:8" x14ac:dyDescent="0.3">
      <c r="H617"/>
    </row>
    <row r="618" spans="8:8" x14ac:dyDescent="0.3">
      <c r="H618"/>
    </row>
    <row r="619" spans="8:8" x14ac:dyDescent="0.3">
      <c r="H619"/>
    </row>
    <row r="620" spans="8:8" x14ac:dyDescent="0.3">
      <c r="H620"/>
    </row>
    <row r="621" spans="8:8" x14ac:dyDescent="0.3">
      <c r="H621"/>
    </row>
    <row r="622" spans="8:8" x14ac:dyDescent="0.3">
      <c r="H622"/>
    </row>
    <row r="623" spans="8:8" x14ac:dyDescent="0.3">
      <c r="H623"/>
    </row>
    <row r="624" spans="8:8" x14ac:dyDescent="0.3">
      <c r="H624"/>
    </row>
    <row r="625" spans="8:8" x14ac:dyDescent="0.3">
      <c r="H625"/>
    </row>
    <row r="626" spans="8:8" x14ac:dyDescent="0.3">
      <c r="H626"/>
    </row>
    <row r="627" spans="8:8" x14ac:dyDescent="0.3">
      <c r="H627"/>
    </row>
    <row r="628" spans="8:8" x14ac:dyDescent="0.3">
      <c r="H628"/>
    </row>
    <row r="629" spans="8:8" x14ac:dyDescent="0.3">
      <c r="H629"/>
    </row>
    <row r="630" spans="8:8" x14ac:dyDescent="0.3">
      <c r="H630"/>
    </row>
    <row r="631" spans="8:8" x14ac:dyDescent="0.3">
      <c r="H631"/>
    </row>
    <row r="632" spans="8:8" x14ac:dyDescent="0.3">
      <c r="H632"/>
    </row>
    <row r="633" spans="8:8" x14ac:dyDescent="0.3">
      <c r="H633"/>
    </row>
    <row r="634" spans="8:8" x14ac:dyDescent="0.3">
      <c r="H634"/>
    </row>
    <row r="635" spans="8:8" x14ac:dyDescent="0.3">
      <c r="H635"/>
    </row>
    <row r="636" spans="8:8" x14ac:dyDescent="0.3">
      <c r="H636"/>
    </row>
    <row r="637" spans="8:8" x14ac:dyDescent="0.3">
      <c r="H637"/>
    </row>
    <row r="638" spans="8:8" x14ac:dyDescent="0.3">
      <c r="H638"/>
    </row>
    <row r="639" spans="8:8" x14ac:dyDescent="0.3">
      <c r="H639"/>
    </row>
    <row r="640" spans="8:8" x14ac:dyDescent="0.3">
      <c r="H640"/>
    </row>
    <row r="641" spans="8:8" x14ac:dyDescent="0.3">
      <c r="H641"/>
    </row>
    <row r="642" spans="8:8" x14ac:dyDescent="0.3">
      <c r="H642"/>
    </row>
    <row r="643" spans="8:8" x14ac:dyDescent="0.3">
      <c r="H643"/>
    </row>
    <row r="644" spans="8:8" x14ac:dyDescent="0.3">
      <c r="H644"/>
    </row>
    <row r="645" spans="8:8" x14ac:dyDescent="0.3">
      <c r="H645"/>
    </row>
    <row r="646" spans="8:8" x14ac:dyDescent="0.3">
      <c r="H646"/>
    </row>
    <row r="647" spans="8:8" x14ac:dyDescent="0.3">
      <c r="H647"/>
    </row>
    <row r="648" spans="8:8" x14ac:dyDescent="0.3">
      <c r="H648"/>
    </row>
    <row r="649" spans="8:8" x14ac:dyDescent="0.3">
      <c r="H649"/>
    </row>
    <row r="650" spans="8:8" x14ac:dyDescent="0.3">
      <c r="H650"/>
    </row>
    <row r="651" spans="8:8" x14ac:dyDescent="0.3">
      <c r="H651"/>
    </row>
    <row r="652" spans="8:8" x14ac:dyDescent="0.3">
      <c r="H652"/>
    </row>
    <row r="653" spans="8:8" x14ac:dyDescent="0.3">
      <c r="H653"/>
    </row>
    <row r="654" spans="8:8" x14ac:dyDescent="0.3">
      <c r="H654"/>
    </row>
    <row r="655" spans="8:8" x14ac:dyDescent="0.3">
      <c r="H655"/>
    </row>
    <row r="656" spans="8:8" x14ac:dyDescent="0.3">
      <c r="H656"/>
    </row>
    <row r="657" spans="8:8" x14ac:dyDescent="0.3">
      <c r="H657"/>
    </row>
    <row r="658" spans="8:8" x14ac:dyDescent="0.3">
      <c r="H658"/>
    </row>
    <row r="659" spans="8:8" x14ac:dyDescent="0.3">
      <c r="H659"/>
    </row>
    <row r="660" spans="8:8" x14ac:dyDescent="0.3">
      <c r="H660"/>
    </row>
    <row r="661" spans="8:8" x14ac:dyDescent="0.3">
      <c r="H661"/>
    </row>
    <row r="662" spans="8:8" x14ac:dyDescent="0.3">
      <c r="H662"/>
    </row>
    <row r="663" spans="8:8" x14ac:dyDescent="0.3">
      <c r="H663"/>
    </row>
    <row r="664" spans="8:8" x14ac:dyDescent="0.3">
      <c r="H664"/>
    </row>
    <row r="665" spans="8:8" x14ac:dyDescent="0.3">
      <c r="H665"/>
    </row>
    <row r="666" spans="8:8" x14ac:dyDescent="0.3">
      <c r="H666"/>
    </row>
    <row r="667" spans="8:8" x14ac:dyDescent="0.3">
      <c r="H667"/>
    </row>
    <row r="668" spans="8:8" x14ac:dyDescent="0.3">
      <c r="H668"/>
    </row>
    <row r="669" spans="8:8" x14ac:dyDescent="0.3">
      <c r="H669"/>
    </row>
    <row r="670" spans="8:8" x14ac:dyDescent="0.3">
      <c r="H670"/>
    </row>
    <row r="671" spans="8:8" x14ac:dyDescent="0.3">
      <c r="H671"/>
    </row>
    <row r="672" spans="8:8" x14ac:dyDescent="0.3">
      <c r="H672"/>
    </row>
    <row r="673" spans="8:8" x14ac:dyDescent="0.3">
      <c r="H673"/>
    </row>
    <row r="674" spans="8:8" x14ac:dyDescent="0.3">
      <c r="H674"/>
    </row>
    <row r="675" spans="8:8" x14ac:dyDescent="0.3">
      <c r="H675"/>
    </row>
    <row r="676" spans="8:8" x14ac:dyDescent="0.3">
      <c r="H676"/>
    </row>
    <row r="677" spans="8:8" x14ac:dyDescent="0.3">
      <c r="H677"/>
    </row>
    <row r="678" spans="8:8" x14ac:dyDescent="0.3">
      <c r="H678"/>
    </row>
    <row r="679" spans="8:8" x14ac:dyDescent="0.3">
      <c r="H679"/>
    </row>
    <row r="680" spans="8:8" x14ac:dyDescent="0.3">
      <c r="H680"/>
    </row>
    <row r="681" spans="8:8" x14ac:dyDescent="0.3">
      <c r="H681"/>
    </row>
    <row r="682" spans="8:8" x14ac:dyDescent="0.3">
      <c r="H682"/>
    </row>
    <row r="683" spans="8:8" x14ac:dyDescent="0.3">
      <c r="H683"/>
    </row>
    <row r="684" spans="8:8" x14ac:dyDescent="0.3">
      <c r="H684"/>
    </row>
    <row r="685" spans="8:8" x14ac:dyDescent="0.3">
      <c r="H685"/>
    </row>
    <row r="686" spans="8:8" x14ac:dyDescent="0.3">
      <c r="H686"/>
    </row>
    <row r="687" spans="8:8" x14ac:dyDescent="0.3">
      <c r="H687"/>
    </row>
    <row r="688" spans="8:8" x14ac:dyDescent="0.3">
      <c r="H688"/>
    </row>
    <row r="689" spans="8:8" x14ac:dyDescent="0.3">
      <c r="H689"/>
    </row>
    <row r="690" spans="8:8" x14ac:dyDescent="0.3">
      <c r="H690"/>
    </row>
    <row r="691" spans="8:8" x14ac:dyDescent="0.3">
      <c r="H691"/>
    </row>
    <row r="692" spans="8:8" x14ac:dyDescent="0.3">
      <c r="H692"/>
    </row>
    <row r="693" spans="8:8" x14ac:dyDescent="0.3">
      <c r="H693"/>
    </row>
    <row r="694" spans="8:8" x14ac:dyDescent="0.3">
      <c r="H694"/>
    </row>
    <row r="695" spans="8:8" x14ac:dyDescent="0.3">
      <c r="H695"/>
    </row>
    <row r="696" spans="8:8" x14ac:dyDescent="0.3">
      <c r="H696"/>
    </row>
    <row r="697" spans="8:8" x14ac:dyDescent="0.3">
      <c r="H697"/>
    </row>
    <row r="698" spans="8:8" x14ac:dyDescent="0.3">
      <c r="H698"/>
    </row>
    <row r="699" spans="8:8" x14ac:dyDescent="0.3">
      <c r="H699"/>
    </row>
    <row r="700" spans="8:8" x14ac:dyDescent="0.3">
      <c r="H700"/>
    </row>
    <row r="701" spans="8:8" x14ac:dyDescent="0.3">
      <c r="H701"/>
    </row>
    <row r="702" spans="8:8" x14ac:dyDescent="0.3">
      <c r="H702"/>
    </row>
    <row r="703" spans="8:8" x14ac:dyDescent="0.3">
      <c r="H703"/>
    </row>
    <row r="704" spans="8:8" x14ac:dyDescent="0.3">
      <c r="H704"/>
    </row>
    <row r="705" spans="8:8" x14ac:dyDescent="0.3">
      <c r="H705"/>
    </row>
    <row r="706" spans="8:8" x14ac:dyDescent="0.3">
      <c r="H706"/>
    </row>
    <row r="707" spans="8:8" x14ac:dyDescent="0.3">
      <c r="H707"/>
    </row>
    <row r="708" spans="8:8" x14ac:dyDescent="0.3">
      <c r="H708"/>
    </row>
    <row r="709" spans="8:8" x14ac:dyDescent="0.3">
      <c r="H709"/>
    </row>
    <row r="710" spans="8:8" x14ac:dyDescent="0.3">
      <c r="H710"/>
    </row>
    <row r="711" spans="8:8" x14ac:dyDescent="0.3">
      <c r="H711"/>
    </row>
    <row r="712" spans="8:8" x14ac:dyDescent="0.3">
      <c r="H712"/>
    </row>
    <row r="713" spans="8:8" x14ac:dyDescent="0.3">
      <c r="H713"/>
    </row>
    <row r="714" spans="8:8" x14ac:dyDescent="0.3">
      <c r="H714"/>
    </row>
    <row r="715" spans="8:8" x14ac:dyDescent="0.3">
      <c r="H715"/>
    </row>
    <row r="716" spans="8:8" x14ac:dyDescent="0.3">
      <c r="H716"/>
    </row>
    <row r="717" spans="8:8" x14ac:dyDescent="0.3">
      <c r="H717"/>
    </row>
    <row r="718" spans="8:8" x14ac:dyDescent="0.3">
      <c r="H718"/>
    </row>
    <row r="719" spans="8:8" x14ac:dyDescent="0.3">
      <c r="H719"/>
    </row>
    <row r="720" spans="8:8" x14ac:dyDescent="0.3">
      <c r="H720"/>
    </row>
    <row r="721" spans="8:8" x14ac:dyDescent="0.3">
      <c r="H721"/>
    </row>
    <row r="722" spans="8:8" x14ac:dyDescent="0.3">
      <c r="H722"/>
    </row>
    <row r="723" spans="8:8" x14ac:dyDescent="0.3">
      <c r="H723"/>
    </row>
    <row r="724" spans="8:8" x14ac:dyDescent="0.3">
      <c r="H724"/>
    </row>
    <row r="725" spans="8:8" x14ac:dyDescent="0.3">
      <c r="H725"/>
    </row>
    <row r="726" spans="8:8" x14ac:dyDescent="0.3">
      <c r="H726"/>
    </row>
    <row r="727" spans="8:8" x14ac:dyDescent="0.3">
      <c r="H727"/>
    </row>
    <row r="728" spans="8:8" x14ac:dyDescent="0.3">
      <c r="H728"/>
    </row>
    <row r="729" spans="8:8" x14ac:dyDescent="0.3">
      <c r="H729"/>
    </row>
    <row r="730" spans="8:8" x14ac:dyDescent="0.3">
      <c r="H730"/>
    </row>
    <row r="731" spans="8:8" x14ac:dyDescent="0.3">
      <c r="H731"/>
    </row>
    <row r="732" spans="8:8" x14ac:dyDescent="0.3">
      <c r="H732"/>
    </row>
    <row r="733" spans="8:8" x14ac:dyDescent="0.3">
      <c r="H733"/>
    </row>
    <row r="734" spans="8:8" x14ac:dyDescent="0.3">
      <c r="H734"/>
    </row>
    <row r="735" spans="8:8" x14ac:dyDescent="0.3">
      <c r="H735"/>
    </row>
    <row r="736" spans="8:8" x14ac:dyDescent="0.3">
      <c r="H736"/>
    </row>
    <row r="737" spans="8:8" x14ac:dyDescent="0.3">
      <c r="H737"/>
    </row>
    <row r="738" spans="8:8" x14ac:dyDescent="0.3">
      <c r="H738"/>
    </row>
    <row r="739" spans="8:8" x14ac:dyDescent="0.3">
      <c r="H739"/>
    </row>
    <row r="740" spans="8:8" x14ac:dyDescent="0.3">
      <c r="H740"/>
    </row>
    <row r="741" spans="8:8" x14ac:dyDescent="0.3">
      <c r="H741"/>
    </row>
    <row r="742" spans="8:8" x14ac:dyDescent="0.3">
      <c r="H742"/>
    </row>
    <row r="743" spans="8:8" x14ac:dyDescent="0.3">
      <c r="H743"/>
    </row>
    <row r="744" spans="8:8" x14ac:dyDescent="0.3">
      <c r="H744"/>
    </row>
    <row r="745" spans="8:8" x14ac:dyDescent="0.3">
      <c r="H745"/>
    </row>
    <row r="746" spans="8:8" x14ac:dyDescent="0.3">
      <c r="H746"/>
    </row>
    <row r="747" spans="8:8" x14ac:dyDescent="0.3">
      <c r="H747"/>
    </row>
    <row r="748" spans="8:8" x14ac:dyDescent="0.3">
      <c r="H748"/>
    </row>
    <row r="749" spans="8:8" x14ac:dyDescent="0.3">
      <c r="H749"/>
    </row>
    <row r="750" spans="8:8" x14ac:dyDescent="0.3">
      <c r="H750"/>
    </row>
    <row r="751" spans="8:8" x14ac:dyDescent="0.3">
      <c r="H751"/>
    </row>
    <row r="752" spans="8:8" x14ac:dyDescent="0.3">
      <c r="H752"/>
    </row>
    <row r="753" spans="8:8" x14ac:dyDescent="0.3">
      <c r="H753"/>
    </row>
    <row r="754" spans="8:8" x14ac:dyDescent="0.3">
      <c r="H754"/>
    </row>
    <row r="755" spans="8:8" x14ac:dyDescent="0.3">
      <c r="H755"/>
    </row>
    <row r="756" spans="8:8" x14ac:dyDescent="0.3">
      <c r="H756"/>
    </row>
    <row r="757" spans="8:8" x14ac:dyDescent="0.3">
      <c r="H757"/>
    </row>
    <row r="758" spans="8:8" x14ac:dyDescent="0.3">
      <c r="H758"/>
    </row>
    <row r="759" spans="8:8" x14ac:dyDescent="0.3">
      <c r="H759"/>
    </row>
    <row r="760" spans="8:8" x14ac:dyDescent="0.3">
      <c r="H760"/>
    </row>
    <row r="761" spans="8:8" x14ac:dyDescent="0.3">
      <c r="H761"/>
    </row>
    <row r="762" spans="8:8" x14ac:dyDescent="0.3">
      <c r="H762"/>
    </row>
    <row r="763" spans="8:8" x14ac:dyDescent="0.3">
      <c r="H763"/>
    </row>
    <row r="764" spans="8:8" x14ac:dyDescent="0.3">
      <c r="H764"/>
    </row>
    <row r="765" spans="8:8" x14ac:dyDescent="0.3">
      <c r="H765"/>
    </row>
    <row r="766" spans="8:8" x14ac:dyDescent="0.3">
      <c r="H766"/>
    </row>
    <row r="767" spans="8:8" x14ac:dyDescent="0.3">
      <c r="H767"/>
    </row>
    <row r="768" spans="8:8" x14ac:dyDescent="0.3">
      <c r="H768"/>
    </row>
    <row r="769" spans="8:8" x14ac:dyDescent="0.3">
      <c r="H769"/>
    </row>
    <row r="770" spans="8:8" x14ac:dyDescent="0.3">
      <c r="H770"/>
    </row>
    <row r="771" spans="8:8" x14ac:dyDescent="0.3">
      <c r="H771"/>
    </row>
    <row r="772" spans="8:8" x14ac:dyDescent="0.3">
      <c r="H772"/>
    </row>
    <row r="773" spans="8:8" x14ac:dyDescent="0.3">
      <c r="H773"/>
    </row>
    <row r="774" spans="8:8" x14ac:dyDescent="0.3">
      <c r="H774"/>
    </row>
    <row r="775" spans="8:8" x14ac:dyDescent="0.3">
      <c r="H775"/>
    </row>
    <row r="776" spans="8:8" x14ac:dyDescent="0.3">
      <c r="H776"/>
    </row>
    <row r="777" spans="8:8" x14ac:dyDescent="0.3">
      <c r="H777"/>
    </row>
    <row r="778" spans="8:8" x14ac:dyDescent="0.3">
      <c r="H778"/>
    </row>
    <row r="779" spans="8:8" x14ac:dyDescent="0.3">
      <c r="H779"/>
    </row>
    <row r="780" spans="8:8" x14ac:dyDescent="0.3">
      <c r="H780"/>
    </row>
    <row r="781" spans="8:8" x14ac:dyDescent="0.3">
      <c r="H781"/>
    </row>
    <row r="782" spans="8:8" x14ac:dyDescent="0.3">
      <c r="H782"/>
    </row>
    <row r="783" spans="8:8" x14ac:dyDescent="0.3">
      <c r="H783"/>
    </row>
    <row r="784" spans="8:8" x14ac:dyDescent="0.3">
      <c r="H784"/>
    </row>
    <row r="785" spans="8:8" x14ac:dyDescent="0.3">
      <c r="H785"/>
    </row>
    <row r="786" spans="8:8" x14ac:dyDescent="0.3">
      <c r="H786"/>
    </row>
    <row r="787" spans="8:8" x14ac:dyDescent="0.3">
      <c r="H787"/>
    </row>
    <row r="788" spans="8:8" x14ac:dyDescent="0.3">
      <c r="H788"/>
    </row>
    <row r="789" spans="8:8" x14ac:dyDescent="0.3">
      <c r="H789"/>
    </row>
    <row r="790" spans="8:8" x14ac:dyDescent="0.3">
      <c r="H790"/>
    </row>
    <row r="791" spans="8:8" x14ac:dyDescent="0.3">
      <c r="H791"/>
    </row>
    <row r="792" spans="8:8" x14ac:dyDescent="0.3">
      <c r="H792"/>
    </row>
    <row r="793" spans="8:8" x14ac:dyDescent="0.3">
      <c r="H793"/>
    </row>
    <row r="794" spans="8:8" x14ac:dyDescent="0.3">
      <c r="H794"/>
    </row>
    <row r="795" spans="8:8" x14ac:dyDescent="0.3">
      <c r="H795"/>
    </row>
    <row r="796" spans="8:8" x14ac:dyDescent="0.3">
      <c r="H796"/>
    </row>
    <row r="797" spans="8:8" x14ac:dyDescent="0.3">
      <c r="H797"/>
    </row>
    <row r="798" spans="8:8" x14ac:dyDescent="0.3">
      <c r="H798"/>
    </row>
    <row r="799" spans="8:8" x14ac:dyDescent="0.3">
      <c r="H799"/>
    </row>
    <row r="800" spans="8:8" x14ac:dyDescent="0.3">
      <c r="H800"/>
    </row>
    <row r="801" spans="8:8" x14ac:dyDescent="0.3">
      <c r="H801"/>
    </row>
    <row r="802" spans="8:8" x14ac:dyDescent="0.3">
      <c r="H802"/>
    </row>
    <row r="803" spans="8:8" x14ac:dyDescent="0.3">
      <c r="H803"/>
    </row>
    <row r="804" spans="8:8" x14ac:dyDescent="0.3">
      <c r="H804"/>
    </row>
    <row r="805" spans="8:8" x14ac:dyDescent="0.3">
      <c r="H805"/>
    </row>
    <row r="806" spans="8:8" x14ac:dyDescent="0.3">
      <c r="H806"/>
    </row>
    <row r="807" spans="8:8" x14ac:dyDescent="0.3">
      <c r="H807"/>
    </row>
    <row r="808" spans="8:8" x14ac:dyDescent="0.3">
      <c r="H808"/>
    </row>
    <row r="809" spans="8:8" x14ac:dyDescent="0.3">
      <c r="H809"/>
    </row>
    <row r="810" spans="8:8" x14ac:dyDescent="0.3">
      <c r="H810"/>
    </row>
    <row r="811" spans="8:8" x14ac:dyDescent="0.3">
      <c r="H811"/>
    </row>
    <row r="812" spans="8:8" x14ac:dyDescent="0.3">
      <c r="H812"/>
    </row>
    <row r="813" spans="8:8" x14ac:dyDescent="0.3">
      <c r="H813"/>
    </row>
    <row r="814" spans="8:8" x14ac:dyDescent="0.3">
      <c r="H814"/>
    </row>
    <row r="815" spans="8:8" x14ac:dyDescent="0.3">
      <c r="H815"/>
    </row>
    <row r="816" spans="8:8" x14ac:dyDescent="0.3">
      <c r="H816"/>
    </row>
    <row r="817" spans="8:8" x14ac:dyDescent="0.3">
      <c r="H817"/>
    </row>
    <row r="818" spans="8:8" x14ac:dyDescent="0.3">
      <c r="H818"/>
    </row>
    <row r="819" spans="8:8" x14ac:dyDescent="0.3">
      <c r="H819"/>
    </row>
    <row r="820" spans="8:8" x14ac:dyDescent="0.3">
      <c r="H820"/>
    </row>
    <row r="821" spans="8:8" x14ac:dyDescent="0.3">
      <c r="H821"/>
    </row>
    <row r="822" spans="8:8" x14ac:dyDescent="0.3">
      <c r="H822"/>
    </row>
    <row r="823" spans="8:8" x14ac:dyDescent="0.3">
      <c r="H823"/>
    </row>
    <row r="824" spans="8:8" x14ac:dyDescent="0.3">
      <c r="H824"/>
    </row>
    <row r="825" spans="8:8" x14ac:dyDescent="0.3">
      <c r="H825"/>
    </row>
    <row r="826" spans="8:8" x14ac:dyDescent="0.3">
      <c r="H826"/>
    </row>
    <row r="827" spans="8:8" x14ac:dyDescent="0.3">
      <c r="H827"/>
    </row>
    <row r="828" spans="8:8" x14ac:dyDescent="0.3">
      <c r="H828"/>
    </row>
    <row r="829" spans="8:8" x14ac:dyDescent="0.3">
      <c r="H829"/>
    </row>
    <row r="830" spans="8:8" x14ac:dyDescent="0.3">
      <c r="H830"/>
    </row>
    <row r="831" spans="8:8" x14ac:dyDescent="0.3">
      <c r="H831"/>
    </row>
    <row r="832" spans="8:8" x14ac:dyDescent="0.3">
      <c r="H832"/>
    </row>
    <row r="833" spans="8:8" x14ac:dyDescent="0.3">
      <c r="H833"/>
    </row>
    <row r="834" spans="8:8" x14ac:dyDescent="0.3">
      <c r="H834"/>
    </row>
    <row r="835" spans="8:8" x14ac:dyDescent="0.3">
      <c r="H835"/>
    </row>
    <row r="836" spans="8:8" x14ac:dyDescent="0.3">
      <c r="H836"/>
    </row>
    <row r="837" spans="8:8" x14ac:dyDescent="0.3">
      <c r="H837"/>
    </row>
    <row r="838" spans="8:8" x14ac:dyDescent="0.3">
      <c r="H838"/>
    </row>
    <row r="839" spans="8:8" x14ac:dyDescent="0.3">
      <c r="H839"/>
    </row>
    <row r="840" spans="8:8" x14ac:dyDescent="0.3">
      <c r="H840"/>
    </row>
    <row r="841" spans="8:8" x14ac:dyDescent="0.3">
      <c r="H841"/>
    </row>
    <row r="842" spans="8:8" x14ac:dyDescent="0.3">
      <c r="H842"/>
    </row>
    <row r="843" spans="8:8" x14ac:dyDescent="0.3">
      <c r="H843"/>
    </row>
    <row r="844" spans="8:8" x14ac:dyDescent="0.3">
      <c r="H844"/>
    </row>
    <row r="845" spans="8:8" x14ac:dyDescent="0.3">
      <c r="H845"/>
    </row>
    <row r="846" spans="8:8" x14ac:dyDescent="0.3">
      <c r="H846"/>
    </row>
    <row r="847" spans="8:8" x14ac:dyDescent="0.3">
      <c r="H847"/>
    </row>
    <row r="848" spans="8:8" x14ac:dyDescent="0.3">
      <c r="H848"/>
    </row>
    <row r="849" spans="8:8" x14ac:dyDescent="0.3">
      <c r="H849"/>
    </row>
    <row r="850" spans="8:8" x14ac:dyDescent="0.3">
      <c r="H850"/>
    </row>
    <row r="851" spans="8:8" x14ac:dyDescent="0.3">
      <c r="H851"/>
    </row>
    <row r="852" spans="8:8" x14ac:dyDescent="0.3">
      <c r="H852"/>
    </row>
    <row r="853" spans="8:8" x14ac:dyDescent="0.3">
      <c r="H853"/>
    </row>
    <row r="854" spans="8:8" x14ac:dyDescent="0.3">
      <c r="H854"/>
    </row>
    <row r="855" spans="8:8" x14ac:dyDescent="0.3">
      <c r="H855"/>
    </row>
    <row r="856" spans="8:8" x14ac:dyDescent="0.3">
      <c r="H856"/>
    </row>
    <row r="857" spans="8:8" x14ac:dyDescent="0.3">
      <c r="H857"/>
    </row>
  </sheetData>
  <mergeCells count="38">
    <mergeCell ref="B19:C19"/>
    <mergeCell ref="B34:K34"/>
    <mergeCell ref="B35:C35"/>
    <mergeCell ref="B36:K36"/>
    <mergeCell ref="B37:C37"/>
    <mergeCell ref="B38:C38"/>
    <mergeCell ref="B20:C20"/>
    <mergeCell ref="B29:C29"/>
    <mergeCell ref="D29:K29"/>
    <mergeCell ref="B30:K30"/>
    <mergeCell ref="B31:C31"/>
    <mergeCell ref="B21:K21"/>
    <mergeCell ref="B32:C32"/>
    <mergeCell ref="B33:C33"/>
    <mergeCell ref="D33:K33"/>
    <mergeCell ref="B23:C23"/>
    <mergeCell ref="B24:K24"/>
    <mergeCell ref="B25:K25"/>
    <mergeCell ref="B26:C26"/>
    <mergeCell ref="B27:C27"/>
    <mergeCell ref="B28:C28"/>
    <mergeCell ref="B14:C14"/>
    <mergeCell ref="B15:C15"/>
    <mergeCell ref="B16:K16"/>
    <mergeCell ref="B17:C17"/>
    <mergeCell ref="B18:C18"/>
    <mergeCell ref="B13:K13"/>
    <mergeCell ref="B1:D1"/>
    <mergeCell ref="B2:K2"/>
    <mergeCell ref="B3:D3"/>
    <mergeCell ref="B4:D4"/>
    <mergeCell ref="B5:D5"/>
    <mergeCell ref="B6:D6"/>
    <mergeCell ref="B7:D7"/>
    <mergeCell ref="B8:D8"/>
    <mergeCell ref="B9:D9"/>
    <mergeCell ref="B10:D10"/>
    <mergeCell ref="B12:K12"/>
  </mergeCells>
  <dataValidations count="7">
    <dataValidation type="list" allowBlank="1" showInputMessage="1" showErrorMessage="1" sqref="H4 H8 H17 H20">
      <formula1>"0,1,2,3,4,5,6,7,8,9,10"</formula1>
    </dataValidation>
    <dataValidation type="list" allowBlank="1" showInputMessage="1" showErrorMessage="1" sqref="H5 H9 H35">
      <formula1>"0,1,2,3,4,5,6"</formula1>
    </dataValidation>
    <dataValidation type="list" allowBlank="1" showInputMessage="1" showErrorMessage="1" sqref="H6 H14 H18:H19">
      <formula1>"0,1,2,3,4,5,6,7,8,9,10,11,12,13,14,15,16,17,18"</formula1>
    </dataValidation>
    <dataValidation type="list" allowBlank="1" showInputMessage="1" showErrorMessage="1" sqref="H10 H15 H22">
      <formula1>"0,1,2,3,4,5,6,7,8,9,10,11,12"</formula1>
    </dataValidation>
    <dataValidation type="list" allowBlank="1" showInputMessage="1" showErrorMessage="1" sqref="H23 H37:H38">
      <formula1>"0,1,2,3"</formula1>
    </dataValidation>
    <dataValidation type="list" allowBlank="1" showInputMessage="1" showErrorMessage="1" sqref="H26:H28 H31">
      <formula1>"0,1,2,3,4,5,6,7,8,9,10,11,12,13,14,15,16,17,18,19,20,21,22,23,24,25,26,27,28,29,30,31,32,33,34,35,36"</formula1>
    </dataValidation>
    <dataValidation type="list" allowBlank="1" showInputMessage="1" showErrorMessage="1" sqref="H32">
      <formula1>"0,1,2,3,4,5,6,7,8,9,10,11,12,13,14,15,16,17,18,19,20,21,22,23,24,25,26,27,28,29,30,31,32,33,34,35,36,37,38,39,40,41,42,43,44,45,46,47,48,49,50,51,52,53,54,55,56,57,58,59,60,61,62,63,64,65,66,67,68,69,70,71,72,73,74,75,76,77,78,79,80,81,82,83,84,85,86"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cfa8323-1e7c-4bd5-bd76-09c218afbf3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5EB7BF3217564987B05985743C1D4B" ma:contentTypeVersion="14" ma:contentTypeDescription="Create a new document." ma:contentTypeScope="" ma:versionID="9cb2fb9cb8416b5006341a0f8e085623">
  <xsd:schema xmlns:xsd="http://www.w3.org/2001/XMLSchema" xmlns:xs="http://www.w3.org/2001/XMLSchema" xmlns:p="http://schemas.microsoft.com/office/2006/metadata/properties" xmlns:ns3="df5ee590-8024-45e0-a952-e68b7d7bdf23" xmlns:ns4="acfa8323-1e7c-4bd5-bd76-09c218afbf3d" targetNamespace="http://schemas.microsoft.com/office/2006/metadata/properties" ma:root="true" ma:fieldsID="852763f0918f5c1677e170f242901104" ns3:_="" ns4:_="">
    <xsd:import namespace="df5ee590-8024-45e0-a952-e68b7d7bdf23"/>
    <xsd:import namespace="acfa8323-1e7c-4bd5-bd76-09c218afbf3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ee590-8024-45e0-a952-e68b7d7bdf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a8323-1e7c-4bd5-bd76-09c218afb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E34F0F-7184-4B65-BF0F-2A26CDE4E7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B02635-6C5C-4284-986B-7DDE70310F75}">
  <ds:schemaRefs>
    <ds:schemaRef ds:uri="http://purl.org/dc/terms/"/>
    <ds:schemaRef ds:uri="acfa8323-1e7c-4bd5-bd76-09c218afbf3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df5ee590-8024-45e0-a952-e68b7d7bdf23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34454BD-EE1F-43AC-B044-EAB43010A5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5ee590-8024-45e0-a952-e68b7d7bdf23"/>
    <ds:schemaRef ds:uri="acfa8323-1e7c-4bd5-bd76-09c218afbf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SERVICES scheme</vt:lpstr>
      <vt:lpstr>Price Table &amp; Calculator</vt:lpstr>
    </vt:vector>
  </TitlesOfParts>
  <Manager/>
  <Company>Thomas Jefferson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Gyorgy Csordas</dc:creator>
  <cp:keywords/>
  <dc:description/>
  <cp:lastModifiedBy>Jessica Gutierrez</cp:lastModifiedBy>
  <cp:revision/>
  <dcterms:created xsi:type="dcterms:W3CDTF">2022-10-13T11:43:33Z</dcterms:created>
  <dcterms:modified xsi:type="dcterms:W3CDTF">2023-04-10T18:57:46Z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0x0101000E5EB7BF3217564987B05985743C1D4B</vt:lpwstr>
  </property>
</Properties>
</file>